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25725"/>
</workbook>
</file>

<file path=xl/calcChain.xml><?xml version="1.0" encoding="utf-8"?>
<calcChain xmlns="http://schemas.openxmlformats.org/spreadsheetml/2006/main">
  <c r="I88" i="1"/>
  <c r="F87"/>
  <c r="I87" s="1"/>
  <c r="I75" l="1"/>
  <c r="I74"/>
  <c r="I73"/>
  <c r="I41"/>
  <c r="I40"/>
  <c r="I38"/>
  <c r="I35"/>
  <c r="I34"/>
  <c r="I29"/>
  <c r="I47"/>
  <c r="F30"/>
  <c r="I83" l="1"/>
  <c r="G84"/>
  <c r="F21"/>
  <c r="F86" s="1"/>
  <c r="G76"/>
  <c r="I68"/>
  <c r="F66"/>
  <c r="G66"/>
  <c r="I65"/>
  <c r="I64"/>
  <c r="I62"/>
  <c r="I23"/>
  <c r="I22"/>
  <c r="G20"/>
  <c r="I20" s="1"/>
  <c r="I59"/>
  <c r="I58"/>
  <c r="I52"/>
  <c r="I53"/>
  <c r="G42"/>
  <c r="F19"/>
  <c r="F82" s="1"/>
  <c r="I56"/>
  <c r="G60"/>
  <c r="I50"/>
  <c r="F54"/>
  <c r="I46"/>
  <c r="I44"/>
  <c r="F48"/>
  <c r="F24" s="1"/>
  <c r="F89" s="1"/>
  <c r="I39"/>
  <c r="I32"/>
  <c r="I28"/>
  <c r="I26"/>
  <c r="I18"/>
  <c r="H76"/>
  <c r="H63"/>
  <c r="I63" s="1"/>
  <c r="H57"/>
  <c r="H60" s="1"/>
  <c r="H51"/>
  <c r="H54" s="1"/>
  <c r="G54"/>
  <c r="H45"/>
  <c r="H48" s="1"/>
  <c r="G48"/>
  <c r="H39"/>
  <c r="H42" s="1"/>
  <c r="H33"/>
  <c r="H36" s="1"/>
  <c r="G36"/>
  <c r="H27"/>
  <c r="H30" s="1"/>
  <c r="G30"/>
  <c r="I54" l="1"/>
  <c r="I57"/>
  <c r="I36"/>
  <c r="I86"/>
  <c r="F84"/>
  <c r="I84" s="1"/>
  <c r="I48"/>
  <c r="I66"/>
  <c r="H66"/>
  <c r="I76"/>
  <c r="I42"/>
  <c r="I60"/>
  <c r="I51"/>
  <c r="I33"/>
  <c r="I27"/>
  <c r="I30" s="1"/>
  <c r="I45"/>
  <c r="G21"/>
  <c r="G24" s="1"/>
  <c r="H21"/>
  <c r="H24" s="1"/>
  <c r="I24" l="1"/>
  <c r="I89" s="1"/>
  <c r="I21"/>
</calcChain>
</file>

<file path=xl/sharedStrings.xml><?xml version="1.0" encoding="utf-8"?>
<sst xmlns="http://schemas.openxmlformats.org/spreadsheetml/2006/main" count="269" uniqueCount="83">
  <si>
    <t>№
з/п</t>
  </si>
  <si>
    <t>Строк
виконання
заходу</t>
  </si>
  <si>
    <t>Виконавці</t>
  </si>
  <si>
    <t>Джерела
фінансування</t>
  </si>
  <si>
    <t>ВСЬОГО  ПО  ПРОГРАМІ</t>
  </si>
  <si>
    <t>_</t>
  </si>
  <si>
    <t>всього</t>
  </si>
  <si>
    <t>Обсяги фінансування по роках,  тис.грн.</t>
  </si>
  <si>
    <t>Капітальний ремонт асфальтового
покриття прибудинкових територій
та внутрішньоквартальних проїздів</t>
  </si>
  <si>
    <t xml:space="preserve">ЗАХОДИ  З  РЕАЛІЗАЦІЇ  ПРОГРАМИ
</t>
  </si>
  <si>
    <t xml:space="preserve">   2019 -
2021</t>
  </si>
  <si>
    <t>Управління розвитку міського господарства та капітального будівництва Бахмутської міської ради
(далі - УРМГКБ)</t>
  </si>
  <si>
    <t>міжпанельні шви</t>
  </si>
  <si>
    <t>дахи та покрівлі</t>
  </si>
  <si>
    <t>балкони, лоджії, козирки</t>
  </si>
  <si>
    <t xml:space="preserve">ремонт у під'їздах; заміна вікон, дверей </t>
  </si>
  <si>
    <t>УРМГКБ</t>
  </si>
  <si>
    <t>УРМГКБ,
комунальне підприємство «Бахмутська житлова 
управляюча компанія»
(далі -КП "БЖУК")</t>
  </si>
  <si>
    <t>фінансування
не потребує</t>
  </si>
  <si>
    <t>інші конструктивні елементи</t>
  </si>
  <si>
    <t>Участь  у міжнародних 
проектах та інших заходах</t>
  </si>
  <si>
    <t>Очікуваний   результат</t>
  </si>
  <si>
    <t>Зміст   заходів</t>
  </si>
  <si>
    <t>міський бюджет</t>
  </si>
  <si>
    <t>Реконструкція, заміна та модернізація 
пасажирських ліфтів</t>
  </si>
  <si>
    <t>ОСББ</t>
  </si>
  <si>
    <t>СББ</t>
  </si>
  <si>
    <t>ЖБК</t>
  </si>
  <si>
    <t>6.1</t>
  </si>
  <si>
    <t>6.2</t>
  </si>
  <si>
    <t>6.3</t>
  </si>
  <si>
    <t>6.4</t>
  </si>
  <si>
    <t>6.5</t>
  </si>
  <si>
    <t>6.6</t>
  </si>
  <si>
    <t>УРМГКБ
КП "БЖУК"
ОСББ
СББ
ЖБК</t>
  </si>
  <si>
    <t xml:space="preserve">Участь та організація проведення  
навчальних семінарів, тренінгів, курсів, форумів для ОСББ, ЖБК, СББ. 
Вивчення досвіду інших міст 
України, які досягли успіхів у реформуванні житлового господарства.
</t>
  </si>
  <si>
    <t xml:space="preserve">УРМГКБ
КП "БЖУК"
ОСББ
СББ
ЖБК
</t>
  </si>
  <si>
    <t xml:space="preserve">внутрішньобудинкові мережі </t>
  </si>
  <si>
    <t xml:space="preserve">Надання консультацій ініціативним групам СББ та ЖБК  з питань створення ОСББ, асоціацій ОСББ
</t>
  </si>
  <si>
    <t xml:space="preserve"> </t>
  </si>
  <si>
    <t>УРМГКБ
КП "БЖУК"</t>
  </si>
  <si>
    <t>I  етап
2019</t>
  </si>
  <si>
    <t>II  етап
2020</t>
  </si>
  <si>
    <t>III  етап
2021</t>
  </si>
  <si>
    <t xml:space="preserve">
Підтримка інформаційного розділу "Житлове господарство" на офіційному веб-сайті  Бахмутської міської ради.
</t>
  </si>
  <si>
    <t>кошти інших джерел</t>
  </si>
  <si>
    <t>у тому числі:</t>
  </si>
  <si>
    <t>Виготовлення проектно-кошторисної документації та експертиза проектів на капітальний ремонт і реконструкцію об’єктів житлового фонду</t>
  </si>
  <si>
    <t>бюджет  Бахмутскої міської ОТГ</t>
  </si>
  <si>
    <t>бюджет Бахмутської міської  ОТГ</t>
  </si>
  <si>
    <t xml:space="preserve">бюджет  Бахмутскої міської ОТГ
</t>
  </si>
  <si>
    <t xml:space="preserve">   2020 -
2021</t>
  </si>
  <si>
    <t>Сприяння розвитку інформаційного  простору населення Бахмутської міської об'єднаної територіальної громади (далі - Бахмутської міської ОТГ) щодо реформування житлового господарства шляхом розповсюдження навчально-практичих посібників,бюлетнів, нормативно-правових  та інших документів на офіційному веб-сайті  Бахмутської міської ради</t>
  </si>
  <si>
    <t>За період реалізації програми планується створити  45 ОСББ на території  Бахмутської міської ОТГ</t>
  </si>
  <si>
    <t>бюджет  Бахмутської міської  ОТГ</t>
  </si>
  <si>
    <t>бюджет  Бахмутської міської ОТГ</t>
  </si>
  <si>
    <t xml:space="preserve">бюджет  Бахмутської міської ОТГ
</t>
  </si>
  <si>
    <t>2019 -
2021</t>
  </si>
  <si>
    <t>2020 -
2021</t>
  </si>
  <si>
    <r>
      <t>Виконання капітальних ремонтів та реконструкції в об</t>
    </r>
    <r>
      <rPr>
        <sz val="11"/>
        <color theme="1"/>
        <rFont val="Calibri"/>
        <family val="2"/>
        <charset val="204"/>
      </rPr>
      <t>’</t>
    </r>
    <r>
      <rPr>
        <sz val="11"/>
        <color theme="1"/>
        <rFont val="Times New Roman"/>
        <family val="1"/>
        <charset val="204"/>
      </rPr>
      <t>єктах житлового фонду (у розрізі їх видів)</t>
    </r>
  </si>
  <si>
    <t>Популяризація та впровадження кращих 
практик щодо  управління об'єктами житлового фонду, шляхом проведення 1 раз на місяць   семінарів, форумів.
Забезпечення сталого розвитку та функціонування житлового господарства Бахмутської міської ОТГ</t>
  </si>
  <si>
    <t>За період реалізації програми планується виготовлення технічних паспортів, планів інженерних комунікацій, землевпорядної документації та іншої технічної документації 
по 32 об'єктам житлового фонду</t>
  </si>
  <si>
    <t>Проведення  енергоаудиту  об'єктів житлового фонду</t>
  </si>
  <si>
    <t>Отримання звітів з   енергоаудиту по 27 об'єктам житлового фонду з метою визначення переліку  заходів для покращення  технічного  стану будинку та його фінансово - економічного обґрунтування</t>
  </si>
  <si>
    <t>15 об'єктів - ремонт дахів та покрівлі</t>
  </si>
  <si>
    <t>9 об'єктів -  ремонт міжпанельних швів</t>
  </si>
  <si>
    <t>13 об'єктів - ремонт балконів, лоджій, козирків</t>
  </si>
  <si>
    <t>18 об'єктів - ремонт внутрішньобудинкові мережі</t>
  </si>
  <si>
    <t>12 об'єктів - ремонт у під'їздах; заміна вікон, дверей</t>
  </si>
  <si>
    <t>9 об'єктів - інші конструктивні елементи (цокольна часть будинку та вимощення, перемурування або улаштування нових димоходів, вентиляційних  каналів та димових  труб тощо)</t>
  </si>
  <si>
    <t>Покращення технічних характеристик         асфальтового покриття прибудинкових територій та внутрішньоквартальних проїздів у 28 об'єктах житлового фонду</t>
  </si>
  <si>
    <t xml:space="preserve">Обґрунтовання  планувальних, інженерних і технологічних рішень щодо проведення  капітального ремонту і реконтрукції в 11 об'єктах житлового фонду та інших об'єктах житлового фонду, його основних параметрів та вартості </t>
  </si>
  <si>
    <t>Заходи з утеплення зовнішніх стін об'єктів житлового фонду</t>
  </si>
  <si>
    <t>Підвищення енергоефективності 
у 2 об'єктах житлового фонду</t>
  </si>
  <si>
    <t>Комплекс заходів щодо безпечної експлуатації об'єктів житлового фонду та ліквідації аварійних ситуацій</t>
  </si>
  <si>
    <t>Забезпечення надійної та безпечної експлуатації будинків та інженерних мереж
у 5 об'єктах житлового фонду</t>
  </si>
  <si>
    <t xml:space="preserve">Виготовлення технічної документації на об'єкти житлового фонду, які передані в управління ОСББ, та інших документів (актів, схем тощо).
</t>
  </si>
  <si>
    <t xml:space="preserve">Залучення населення Бахмутської міської ОТГ до управління об'єктами житлового фонду на умовах співфінансування  капітальних ремонтів та реконструкції. 
Підвищення експлуатаційних властивостей житлового фонду і утримання його у належному стані, забезпечення його надійності та безпечної експлуатації у 76 об'єктах житлового фонду шляхом проведення капітальних ремонтів  та реконструкції (у розрізі їх видів):
</t>
  </si>
  <si>
    <t>Забезпечення надійної та безперебійної експлуатації 30 пасажирських ліфтів в об'єктах житлового фонду</t>
  </si>
  <si>
    <t xml:space="preserve">Залучення додаткових інвестицій  на проведення капітальних ремонтів   об'єктів житлового фонду  шляхом прийняття участі  Бахмутської міської ради, ОСББ, ЖБК, СББ у проектах, конкурсах, грантах.
</t>
  </si>
  <si>
    <t xml:space="preserve">
Начальник Управління розвитку міського господарства
та капітального будівництва Бахмутської міської ради                                                                                                                                                    С.П. Чорноіван
Секретар Бахмутської міської ради                                                                                                                                                                                      С.І. Кіщенко                    </t>
  </si>
  <si>
    <t xml:space="preserve">                                       Додаток 1
                                       до міської цільової програми щодо розвитку
                                       житлового господарства  міста Бахмут на 2019-2021 роки,
                                       затвердженої рішенням Бахмутської міської ради  
                                       27.03.2019 № 6/127 - 2521
                                       (у редакції рішення Бахмутської міської ради 
                                        від 27.11.2019 № 6/135-2732)</t>
  </si>
  <si>
    <t>Зміни до додатку 1 "Заходи з реалізації Програми" до міської цільової програми щодо розвитку житлового господарства на 2019-2021 роки, затвердженої рішенням Бахмутської міської  ради від від 27.11.2019 № 6/135-2732, підготовлені Управлінням розвитку міського господарства та капітального будівництва Бахмутської міської ради.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</si>
</sst>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2" fontId="0" fillId="0" borderId="1" xfId="0" applyNumberFormat="1" applyBorder="1"/>
    <xf numFmtId="2" fontId="10" fillId="0" borderId="1" xfId="0" applyNumberFormat="1" applyFont="1" applyBorder="1"/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190500</xdr:colOff>
      <xdr:row>12</xdr:row>
      <xdr:rowOff>371475</xdr:rowOff>
    </xdr:from>
    <xdr:ext cx="184731" cy="264560"/>
    <xdr:sp macro="" textlink="">
      <xdr:nvSpPr>
        <xdr:cNvPr id="2" name="TextBox 1"/>
        <xdr:cNvSpPr txBox="1"/>
      </xdr:nvSpPr>
      <xdr:spPr>
        <a:xfrm>
          <a:off x="3105150" y="265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3105150" y="784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78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3105150" y="947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3695700" y="12601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78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3695700" y="964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18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18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18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18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20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23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23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26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29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26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29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32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35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32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35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38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41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38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41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44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47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44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53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53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59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59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65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65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70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70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70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70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72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72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78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78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78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78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84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88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84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88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60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60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60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60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65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65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70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70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70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70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72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72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66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66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66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66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76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2"/>
  <sheetViews>
    <sheetView tabSelected="1" showRuler="0" view="pageLayout" topLeftCell="A87" zoomScale="85" zoomScalePageLayoutView="85" workbookViewId="0">
      <selection activeCell="F94" sqref="F94"/>
    </sheetView>
  </sheetViews>
  <sheetFormatPr defaultRowHeight="15"/>
  <cols>
    <col min="1" max="1" width="5.85546875" customWidth="1"/>
    <col min="2" max="2" width="36.5703125" customWidth="1"/>
    <col min="3" max="3" width="9.5703125" customWidth="1"/>
    <col min="4" max="4" width="19.85546875" customWidth="1"/>
    <col min="5" max="5" width="19.42578125" customWidth="1"/>
    <col min="6" max="6" width="10.28515625" customWidth="1"/>
    <col min="7" max="7" width="10.85546875" customWidth="1"/>
    <col min="8" max="8" width="10" customWidth="1"/>
    <col min="9" max="9" width="10.7109375" customWidth="1"/>
    <col min="10" max="10" width="42.5703125" customWidth="1"/>
  </cols>
  <sheetData>
    <row r="1" spans="1:11" ht="0.75" customHeight="1">
      <c r="E1" s="4"/>
    </row>
    <row r="2" spans="1:11" ht="123.75" customHeight="1">
      <c r="F2" s="43" t="s">
        <v>81</v>
      </c>
      <c r="G2" s="43"/>
      <c r="H2" s="43"/>
      <c r="I2" s="43"/>
      <c r="J2" s="43"/>
    </row>
    <row r="3" spans="1:11" ht="27" customHeight="1">
      <c r="A3" s="44" t="s">
        <v>9</v>
      </c>
      <c r="B3" s="44"/>
      <c r="C3" s="44"/>
      <c r="D3" s="44"/>
      <c r="E3" s="44"/>
      <c r="F3" s="44"/>
      <c r="G3" s="44"/>
      <c r="H3" s="44"/>
      <c r="I3" s="44"/>
      <c r="J3" s="44"/>
    </row>
    <row r="4" spans="1:11" ht="8.25" hidden="1" customHeight="1"/>
    <row r="5" spans="1:11" ht="3" customHeight="1"/>
    <row r="6" spans="1:11" ht="22.5" customHeight="1">
      <c r="A6" s="52" t="s">
        <v>0</v>
      </c>
      <c r="B6" s="53" t="s">
        <v>22</v>
      </c>
      <c r="C6" s="56" t="s">
        <v>1</v>
      </c>
      <c r="D6" s="59" t="s">
        <v>2</v>
      </c>
      <c r="E6" s="62" t="s">
        <v>3</v>
      </c>
      <c r="F6" s="66" t="s">
        <v>7</v>
      </c>
      <c r="G6" s="67"/>
      <c r="H6" s="67"/>
      <c r="I6" s="68"/>
      <c r="J6" s="52" t="s">
        <v>21</v>
      </c>
    </row>
    <row r="7" spans="1:11" ht="30" customHeight="1">
      <c r="A7" s="52"/>
      <c r="B7" s="54"/>
      <c r="C7" s="57"/>
      <c r="D7" s="60"/>
      <c r="E7" s="63"/>
      <c r="F7" s="56" t="s">
        <v>41</v>
      </c>
      <c r="G7" s="56" t="s">
        <v>42</v>
      </c>
      <c r="H7" s="56" t="s">
        <v>43</v>
      </c>
      <c r="I7" s="48" t="s">
        <v>6</v>
      </c>
      <c r="J7" s="65"/>
    </row>
    <row r="8" spans="1:11" ht="21.75" hidden="1" customHeight="1">
      <c r="A8" s="52"/>
      <c r="B8" s="55"/>
      <c r="C8" s="58"/>
      <c r="D8" s="61"/>
      <c r="E8" s="64"/>
      <c r="F8" s="49"/>
      <c r="G8" s="49"/>
      <c r="H8" s="49"/>
      <c r="I8" s="49"/>
      <c r="J8" s="65"/>
    </row>
    <row r="9" spans="1:11" ht="17.25" customHeight="1" thickBot="1">
      <c r="A9" s="13">
        <v>1</v>
      </c>
      <c r="B9" s="14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</row>
    <row r="10" spans="1:11" ht="12" customHeight="1" thickTop="1">
      <c r="A10" s="45"/>
      <c r="B10" s="46"/>
      <c r="C10" s="46"/>
      <c r="D10" s="46"/>
      <c r="E10" s="46"/>
      <c r="F10" s="46"/>
      <c r="G10" s="46"/>
      <c r="H10" s="46"/>
      <c r="I10" s="46"/>
      <c r="J10" s="47"/>
    </row>
    <row r="11" spans="1:11" ht="123" customHeight="1">
      <c r="A11" s="5">
        <v>1</v>
      </c>
      <c r="B11" s="15" t="s">
        <v>44</v>
      </c>
      <c r="C11" s="10" t="s">
        <v>10</v>
      </c>
      <c r="D11" s="6" t="s">
        <v>11</v>
      </c>
      <c r="E11" s="6" t="s">
        <v>39</v>
      </c>
      <c r="F11" s="7" t="s">
        <v>5</v>
      </c>
      <c r="G11" s="7" t="s">
        <v>5</v>
      </c>
      <c r="H11" s="7" t="s">
        <v>5</v>
      </c>
      <c r="I11" s="7" t="s">
        <v>5</v>
      </c>
      <c r="J11" s="28" t="s">
        <v>52</v>
      </c>
    </row>
    <row r="12" spans="1:11" ht="65.25" customHeight="1">
      <c r="A12" s="5">
        <v>2</v>
      </c>
      <c r="B12" s="6" t="s">
        <v>38</v>
      </c>
      <c r="C12" s="10" t="s">
        <v>10</v>
      </c>
      <c r="D12" s="6" t="s">
        <v>16</v>
      </c>
      <c r="E12" s="6" t="s">
        <v>18</v>
      </c>
      <c r="F12" s="7" t="s">
        <v>5</v>
      </c>
      <c r="G12" s="7" t="s">
        <v>5</v>
      </c>
      <c r="H12" s="7" t="s">
        <v>5</v>
      </c>
      <c r="I12" s="7" t="s">
        <v>5</v>
      </c>
      <c r="J12" s="29" t="s">
        <v>53</v>
      </c>
    </row>
    <row r="13" spans="1:11" ht="56.25" customHeight="1">
      <c r="A13" s="36">
        <v>3</v>
      </c>
      <c r="B13" s="32" t="s">
        <v>35</v>
      </c>
      <c r="C13" s="34" t="s">
        <v>51</v>
      </c>
      <c r="D13" s="32" t="s">
        <v>17</v>
      </c>
      <c r="E13" s="17" t="s">
        <v>23</v>
      </c>
      <c r="F13" s="8" t="s">
        <v>5</v>
      </c>
      <c r="G13" s="8" t="s">
        <v>5</v>
      </c>
      <c r="H13" s="8" t="s">
        <v>5</v>
      </c>
      <c r="I13" s="9" t="s">
        <v>5</v>
      </c>
      <c r="J13" s="32" t="s">
        <v>60</v>
      </c>
      <c r="K13" s="2"/>
    </row>
    <row r="14" spans="1:11" ht="56.25" customHeight="1">
      <c r="A14" s="37"/>
      <c r="B14" s="33"/>
      <c r="C14" s="35"/>
      <c r="D14" s="33"/>
      <c r="E14" s="21" t="s">
        <v>48</v>
      </c>
      <c r="F14" s="8" t="s">
        <v>5</v>
      </c>
      <c r="G14" s="8">
        <v>50</v>
      </c>
      <c r="H14" s="8">
        <v>50</v>
      </c>
      <c r="I14" s="9">
        <v>100</v>
      </c>
      <c r="J14" s="33"/>
      <c r="K14" s="2"/>
    </row>
    <row r="15" spans="1:11" ht="44.25" customHeight="1">
      <c r="A15" s="36">
        <v>4</v>
      </c>
      <c r="B15" s="32" t="s">
        <v>76</v>
      </c>
      <c r="C15" s="34" t="s">
        <v>10</v>
      </c>
      <c r="D15" s="32" t="s">
        <v>34</v>
      </c>
      <c r="E15" s="17" t="s">
        <v>23</v>
      </c>
      <c r="F15" s="8">
        <v>19.899999999999999</v>
      </c>
      <c r="G15" s="8" t="s">
        <v>5</v>
      </c>
      <c r="H15" s="8" t="s">
        <v>5</v>
      </c>
      <c r="I15" s="9">
        <v>19.899999999999999</v>
      </c>
      <c r="J15" s="32" t="s">
        <v>61</v>
      </c>
      <c r="K15" s="2"/>
    </row>
    <row r="16" spans="1:11" ht="44.25" customHeight="1">
      <c r="A16" s="37"/>
      <c r="B16" s="33"/>
      <c r="C16" s="35"/>
      <c r="D16" s="33"/>
      <c r="E16" s="29" t="s">
        <v>54</v>
      </c>
      <c r="F16" s="8" t="s">
        <v>5</v>
      </c>
      <c r="G16" s="8">
        <v>350</v>
      </c>
      <c r="H16" s="8">
        <v>400</v>
      </c>
      <c r="I16" s="9">
        <v>750</v>
      </c>
      <c r="J16" s="33"/>
      <c r="K16" s="2"/>
    </row>
    <row r="17" spans="1:11" ht="36.75" customHeight="1">
      <c r="A17" s="36">
        <v>5</v>
      </c>
      <c r="B17" s="32" t="s">
        <v>62</v>
      </c>
      <c r="C17" s="34" t="s">
        <v>51</v>
      </c>
      <c r="D17" s="32" t="s">
        <v>34</v>
      </c>
      <c r="E17" s="6" t="s">
        <v>23</v>
      </c>
      <c r="F17" s="8" t="s">
        <v>5</v>
      </c>
      <c r="G17" s="8" t="s">
        <v>5</v>
      </c>
      <c r="H17" s="8" t="s">
        <v>5</v>
      </c>
      <c r="I17" s="9" t="s">
        <v>5</v>
      </c>
      <c r="J17" s="32" t="s">
        <v>63</v>
      </c>
      <c r="K17" s="2"/>
    </row>
    <row r="18" spans="1:11" ht="45" customHeight="1">
      <c r="A18" s="37"/>
      <c r="B18" s="33"/>
      <c r="C18" s="35"/>
      <c r="D18" s="33"/>
      <c r="E18" s="29" t="s">
        <v>55</v>
      </c>
      <c r="F18" s="8" t="s">
        <v>5</v>
      </c>
      <c r="G18" s="8">
        <v>250</v>
      </c>
      <c r="H18" s="8">
        <v>300</v>
      </c>
      <c r="I18" s="9">
        <f>G18+H18</f>
        <v>550</v>
      </c>
      <c r="J18" s="33"/>
      <c r="K18" s="2"/>
    </row>
    <row r="19" spans="1:11" ht="30.75" customHeight="1">
      <c r="A19" s="74">
        <v>6</v>
      </c>
      <c r="B19" s="41" t="s">
        <v>59</v>
      </c>
      <c r="C19" s="85" t="s">
        <v>10</v>
      </c>
      <c r="D19" s="41" t="s">
        <v>34</v>
      </c>
      <c r="E19" s="6" t="s">
        <v>23</v>
      </c>
      <c r="F19" s="24">
        <f>F25+F43+F49</f>
        <v>3584.8</v>
      </c>
      <c r="G19" s="24" t="s">
        <v>5</v>
      </c>
      <c r="H19" s="24" t="s">
        <v>5</v>
      </c>
      <c r="I19" s="24">
        <v>3584.8</v>
      </c>
      <c r="J19" s="32" t="s">
        <v>77</v>
      </c>
      <c r="K19" s="2"/>
    </row>
    <row r="20" spans="1:11" ht="42" customHeight="1">
      <c r="A20" s="74"/>
      <c r="B20" s="41"/>
      <c r="C20" s="85"/>
      <c r="D20" s="41"/>
      <c r="E20" s="21" t="s">
        <v>49</v>
      </c>
      <c r="F20" s="24" t="s">
        <v>5</v>
      </c>
      <c r="G20" s="24">
        <f>G26+G32+G38+G44+G50+G56</f>
        <v>6600</v>
      </c>
      <c r="H20" s="24">
        <v>7800</v>
      </c>
      <c r="I20" s="24">
        <f>SUM(G20:H20)</f>
        <v>14400</v>
      </c>
      <c r="J20" s="38"/>
      <c r="K20" s="2"/>
    </row>
    <row r="21" spans="1:11" ht="30" customHeight="1">
      <c r="A21" s="75"/>
      <c r="B21" s="42"/>
      <c r="C21" s="75"/>
      <c r="D21" s="42"/>
      <c r="E21" s="6" t="s">
        <v>25</v>
      </c>
      <c r="F21" s="24">
        <f>F27+F45+F51</f>
        <v>687.4</v>
      </c>
      <c r="G21" s="24">
        <f>G27+G33+G39+G45+G51+G57</f>
        <v>132</v>
      </c>
      <c r="H21" s="24">
        <f>H27+H33+H39+H45+H51+H57</f>
        <v>156</v>
      </c>
      <c r="I21" s="24">
        <f>SUM(F21:H21)</f>
        <v>975.4</v>
      </c>
      <c r="J21" s="38"/>
    </row>
    <row r="22" spans="1:11" ht="24.75" customHeight="1">
      <c r="A22" s="75"/>
      <c r="B22" s="42"/>
      <c r="C22" s="75"/>
      <c r="D22" s="42"/>
      <c r="E22" s="6" t="s">
        <v>26</v>
      </c>
      <c r="F22" s="24">
        <v>3</v>
      </c>
      <c r="G22" s="24">
        <v>376.2</v>
      </c>
      <c r="H22" s="24">
        <v>444.6</v>
      </c>
      <c r="I22" s="24">
        <f>SUM(F22:H22)</f>
        <v>823.8</v>
      </c>
      <c r="J22" s="38"/>
    </row>
    <row r="23" spans="1:11" ht="21" customHeight="1">
      <c r="A23" s="75"/>
      <c r="B23" s="42"/>
      <c r="C23" s="75"/>
      <c r="D23" s="42"/>
      <c r="E23" s="6" t="s">
        <v>27</v>
      </c>
      <c r="F23" s="24" t="s">
        <v>5</v>
      </c>
      <c r="G23" s="24">
        <v>29.7</v>
      </c>
      <c r="H23" s="24">
        <v>35.1</v>
      </c>
      <c r="I23" s="24">
        <f>SUM(G23:H23)</f>
        <v>64.8</v>
      </c>
      <c r="J23" s="38"/>
    </row>
    <row r="24" spans="1:11" ht="51.75" customHeight="1">
      <c r="A24" s="75"/>
      <c r="B24" s="42"/>
      <c r="C24" s="75"/>
      <c r="D24" s="42"/>
      <c r="E24" s="11" t="s">
        <v>6</v>
      </c>
      <c r="F24" s="25">
        <f>F30+F48+F54</f>
        <v>4275.2</v>
      </c>
      <c r="G24" s="25">
        <f t="shared" ref="G24:H24" si="0">SUM(G19:G23)</f>
        <v>7137.9</v>
      </c>
      <c r="H24" s="25">
        <f t="shared" si="0"/>
        <v>8435.7000000000007</v>
      </c>
      <c r="I24" s="25">
        <f>SUM(F24:H24)</f>
        <v>19848.8</v>
      </c>
      <c r="J24" s="33"/>
    </row>
    <row r="25" spans="1:11" ht="27.75" customHeight="1">
      <c r="A25" s="82" t="s">
        <v>28</v>
      </c>
      <c r="B25" s="32" t="s">
        <v>13</v>
      </c>
      <c r="C25" s="85" t="s">
        <v>10</v>
      </c>
      <c r="D25" s="41" t="s">
        <v>34</v>
      </c>
      <c r="E25" s="17" t="s">
        <v>23</v>
      </c>
      <c r="F25" s="7">
        <v>2076.5</v>
      </c>
      <c r="G25" s="7" t="s">
        <v>5</v>
      </c>
      <c r="H25" s="7" t="s">
        <v>5</v>
      </c>
      <c r="I25" s="7">
        <v>2076.5</v>
      </c>
      <c r="J25" s="32" t="s">
        <v>64</v>
      </c>
    </row>
    <row r="26" spans="1:11" ht="45">
      <c r="A26" s="83"/>
      <c r="B26" s="38"/>
      <c r="C26" s="85"/>
      <c r="D26" s="41"/>
      <c r="E26" s="21" t="s">
        <v>48</v>
      </c>
      <c r="F26" s="8" t="s">
        <v>5</v>
      </c>
      <c r="G26" s="8">
        <v>3200</v>
      </c>
      <c r="H26" s="8">
        <v>3600</v>
      </c>
      <c r="I26" s="7">
        <f>G26+H26</f>
        <v>6800</v>
      </c>
      <c r="J26" s="38"/>
      <c r="K26" s="2"/>
    </row>
    <row r="27" spans="1:11" ht="18.75" customHeight="1">
      <c r="A27" s="83"/>
      <c r="B27" s="38"/>
      <c r="C27" s="75"/>
      <c r="D27" s="42"/>
      <c r="E27" s="6" t="s">
        <v>25</v>
      </c>
      <c r="F27" s="7">
        <v>373.5</v>
      </c>
      <c r="G27" s="7">
        <v>64</v>
      </c>
      <c r="H27" s="7">
        <f>H26*0.05*0.4</f>
        <v>72</v>
      </c>
      <c r="I27" s="7">
        <f>F27+G27+H27</f>
        <v>509.5</v>
      </c>
      <c r="J27" s="38"/>
    </row>
    <row r="28" spans="1:11" ht="18.75" customHeight="1">
      <c r="A28" s="83"/>
      <c r="B28" s="38"/>
      <c r="C28" s="75"/>
      <c r="D28" s="42"/>
      <c r="E28" s="6" t="s">
        <v>26</v>
      </c>
      <c r="F28" s="7" t="s">
        <v>5</v>
      </c>
      <c r="G28" s="7">
        <v>182.4</v>
      </c>
      <c r="H28" s="7">
        <v>205.2</v>
      </c>
      <c r="I28" s="7">
        <f>G28+H28</f>
        <v>387.6</v>
      </c>
      <c r="J28" s="38"/>
    </row>
    <row r="29" spans="1:11" ht="18.75" customHeight="1">
      <c r="A29" s="83"/>
      <c r="B29" s="38"/>
      <c r="C29" s="75"/>
      <c r="D29" s="42"/>
      <c r="E29" s="6" t="s">
        <v>27</v>
      </c>
      <c r="F29" s="7" t="s">
        <v>5</v>
      </c>
      <c r="G29" s="7">
        <v>14.4</v>
      </c>
      <c r="H29" s="7">
        <v>16.2</v>
      </c>
      <c r="I29" s="7">
        <f>G29+H29</f>
        <v>30.6</v>
      </c>
      <c r="J29" s="38"/>
    </row>
    <row r="30" spans="1:11" ht="26.25" customHeight="1">
      <c r="A30" s="84"/>
      <c r="B30" s="33"/>
      <c r="C30" s="75"/>
      <c r="D30" s="42"/>
      <c r="E30" s="11" t="s">
        <v>6</v>
      </c>
      <c r="F30" s="9">
        <f>F25+F27</f>
        <v>2450</v>
      </c>
      <c r="G30" s="9">
        <f t="shared" ref="G30:H30" si="1">SUM(G26:G29)</f>
        <v>3460.8</v>
      </c>
      <c r="H30" s="23">
        <f t="shared" si="1"/>
        <v>3893.3999999999996</v>
      </c>
      <c r="I30" s="9">
        <f>SUM(I25:I29)</f>
        <v>9804.2000000000007</v>
      </c>
      <c r="J30" s="33"/>
    </row>
    <row r="31" spans="1:11" ht="23.25" customHeight="1">
      <c r="A31" s="82" t="s">
        <v>29</v>
      </c>
      <c r="B31" s="32" t="s">
        <v>12</v>
      </c>
      <c r="C31" s="79" t="s">
        <v>58</v>
      </c>
      <c r="D31" s="41" t="s">
        <v>34</v>
      </c>
      <c r="E31" s="17" t="s">
        <v>23</v>
      </c>
      <c r="F31" s="7" t="s">
        <v>5</v>
      </c>
      <c r="G31" s="7" t="s">
        <v>5</v>
      </c>
      <c r="H31" s="7" t="s">
        <v>5</v>
      </c>
      <c r="I31" s="7" t="s">
        <v>5</v>
      </c>
      <c r="J31" s="32" t="s">
        <v>65</v>
      </c>
    </row>
    <row r="32" spans="1:11" ht="35.25" customHeight="1">
      <c r="A32" s="83"/>
      <c r="B32" s="38"/>
      <c r="C32" s="80"/>
      <c r="D32" s="41"/>
      <c r="E32" s="29" t="s">
        <v>55</v>
      </c>
      <c r="F32" s="8" t="s">
        <v>5</v>
      </c>
      <c r="G32" s="8">
        <v>900</v>
      </c>
      <c r="H32" s="8">
        <v>1100</v>
      </c>
      <c r="I32" s="7">
        <f>G32+H32</f>
        <v>2000</v>
      </c>
      <c r="J32" s="38"/>
      <c r="K32" s="2"/>
    </row>
    <row r="33" spans="1:11" ht="19.5" customHeight="1">
      <c r="A33" s="83"/>
      <c r="B33" s="38"/>
      <c r="C33" s="80"/>
      <c r="D33" s="42"/>
      <c r="E33" s="6" t="s">
        <v>25</v>
      </c>
      <c r="F33" s="7" t="s">
        <v>5</v>
      </c>
      <c r="G33" s="7">
        <v>18</v>
      </c>
      <c r="H33" s="7">
        <f>H32*0.05*0.4</f>
        <v>22</v>
      </c>
      <c r="I33" s="7">
        <f>G33+H33</f>
        <v>40</v>
      </c>
      <c r="J33" s="38"/>
    </row>
    <row r="34" spans="1:11" ht="22.5" customHeight="1">
      <c r="A34" s="83"/>
      <c r="B34" s="38"/>
      <c r="C34" s="80"/>
      <c r="D34" s="42"/>
      <c r="E34" s="6" t="s">
        <v>26</v>
      </c>
      <c r="F34" s="7" t="s">
        <v>5</v>
      </c>
      <c r="G34" s="7">
        <v>51.3</v>
      </c>
      <c r="H34" s="7">
        <v>62.7</v>
      </c>
      <c r="I34" s="7">
        <f>H34+G34</f>
        <v>114</v>
      </c>
      <c r="J34" s="38"/>
    </row>
    <row r="35" spans="1:11" ht="15" customHeight="1">
      <c r="A35" s="83"/>
      <c r="B35" s="38"/>
      <c r="C35" s="80"/>
      <c r="D35" s="42"/>
      <c r="E35" s="6" t="s">
        <v>27</v>
      </c>
      <c r="F35" s="7" t="s">
        <v>5</v>
      </c>
      <c r="G35" s="7">
        <v>4.05</v>
      </c>
      <c r="H35" s="7">
        <v>4.95</v>
      </c>
      <c r="I35" s="7">
        <f>H35+G35</f>
        <v>9</v>
      </c>
      <c r="J35" s="38"/>
    </row>
    <row r="36" spans="1:11" ht="21.75" customHeight="1">
      <c r="A36" s="84"/>
      <c r="B36" s="33"/>
      <c r="C36" s="81"/>
      <c r="D36" s="42"/>
      <c r="E36" s="11" t="s">
        <v>6</v>
      </c>
      <c r="F36" s="9" t="s">
        <v>5</v>
      </c>
      <c r="G36" s="9">
        <f t="shared" ref="G36:H36" si="2">SUM(G32:G35)</f>
        <v>973.34999999999991</v>
      </c>
      <c r="H36" s="9">
        <f t="shared" si="2"/>
        <v>1189.6500000000001</v>
      </c>
      <c r="I36" s="9">
        <f>SUM(G36:H36)</f>
        <v>2163</v>
      </c>
      <c r="J36" s="33"/>
    </row>
    <row r="37" spans="1:11" ht="27" customHeight="1">
      <c r="A37" s="82" t="s">
        <v>30</v>
      </c>
      <c r="B37" s="32" t="s">
        <v>14</v>
      </c>
      <c r="C37" s="79" t="s">
        <v>58</v>
      </c>
      <c r="D37" s="41" t="s">
        <v>34</v>
      </c>
      <c r="E37" s="17" t="s">
        <v>23</v>
      </c>
      <c r="F37" s="7" t="s">
        <v>5</v>
      </c>
      <c r="G37" s="7" t="s">
        <v>5</v>
      </c>
      <c r="H37" s="7" t="s">
        <v>5</v>
      </c>
      <c r="I37" s="7" t="s">
        <v>5</v>
      </c>
      <c r="J37" s="32" t="s">
        <v>66</v>
      </c>
    </row>
    <row r="38" spans="1:11" ht="30" customHeight="1">
      <c r="A38" s="83"/>
      <c r="B38" s="38"/>
      <c r="C38" s="80"/>
      <c r="D38" s="41"/>
      <c r="E38" s="29" t="s">
        <v>55</v>
      </c>
      <c r="F38" s="8" t="s">
        <v>5</v>
      </c>
      <c r="G38" s="8">
        <v>900</v>
      </c>
      <c r="H38" s="8">
        <v>1100</v>
      </c>
      <c r="I38" s="8">
        <f>G38+H38</f>
        <v>2000</v>
      </c>
      <c r="J38" s="38"/>
      <c r="K38" s="2"/>
    </row>
    <row r="39" spans="1:11" ht="19.5" customHeight="1">
      <c r="A39" s="83"/>
      <c r="B39" s="38"/>
      <c r="C39" s="80"/>
      <c r="D39" s="42"/>
      <c r="E39" s="6" t="s">
        <v>25</v>
      </c>
      <c r="F39" s="7" t="s">
        <v>5</v>
      </c>
      <c r="G39" s="7">
        <v>18</v>
      </c>
      <c r="H39" s="7">
        <f>H38*0.05*0.4</f>
        <v>22</v>
      </c>
      <c r="I39" s="7">
        <f>I38*0.05*0.4</f>
        <v>40</v>
      </c>
      <c r="J39" s="38"/>
    </row>
    <row r="40" spans="1:11" ht="23.25" customHeight="1">
      <c r="A40" s="83"/>
      <c r="B40" s="38"/>
      <c r="C40" s="80"/>
      <c r="D40" s="42"/>
      <c r="E40" s="6" t="s">
        <v>26</v>
      </c>
      <c r="F40" s="7" t="s">
        <v>5</v>
      </c>
      <c r="G40" s="7">
        <v>51.3</v>
      </c>
      <c r="H40" s="7">
        <v>62.7</v>
      </c>
      <c r="I40" s="7">
        <f>G40+H40</f>
        <v>114</v>
      </c>
      <c r="J40" s="38"/>
    </row>
    <row r="41" spans="1:11" ht="23.25" customHeight="1">
      <c r="A41" s="83"/>
      <c r="B41" s="38"/>
      <c r="C41" s="80"/>
      <c r="D41" s="42"/>
      <c r="E41" s="6" t="s">
        <v>27</v>
      </c>
      <c r="F41" s="7" t="s">
        <v>5</v>
      </c>
      <c r="G41" s="7">
        <v>4.05</v>
      </c>
      <c r="H41" s="7">
        <v>4.95</v>
      </c>
      <c r="I41" s="7">
        <f>G41+H41</f>
        <v>9</v>
      </c>
      <c r="J41" s="38"/>
    </row>
    <row r="42" spans="1:11" ht="23.25" customHeight="1">
      <c r="A42" s="84"/>
      <c r="B42" s="33"/>
      <c r="C42" s="81"/>
      <c r="D42" s="42"/>
      <c r="E42" s="11" t="s">
        <v>6</v>
      </c>
      <c r="F42" s="9" t="s">
        <v>5</v>
      </c>
      <c r="G42" s="9">
        <f>SUM(G38:G41)</f>
        <v>973.34999999999991</v>
      </c>
      <c r="H42" s="9">
        <f t="shared" ref="H42" si="3">SUM(H38:H41)</f>
        <v>1189.6500000000001</v>
      </c>
      <c r="I42" s="9">
        <f>SUM(G42:H42)</f>
        <v>2163</v>
      </c>
      <c r="J42" s="33"/>
    </row>
    <row r="43" spans="1:11" ht="29.25" customHeight="1">
      <c r="A43" s="82" t="s">
        <v>31</v>
      </c>
      <c r="B43" s="32" t="s">
        <v>37</v>
      </c>
      <c r="C43" s="34" t="s">
        <v>57</v>
      </c>
      <c r="D43" s="41" t="s">
        <v>34</v>
      </c>
      <c r="E43" s="17" t="s">
        <v>23</v>
      </c>
      <c r="F43" s="7">
        <v>999.5</v>
      </c>
      <c r="G43" s="22" t="s">
        <v>5</v>
      </c>
      <c r="H43" s="22" t="s">
        <v>5</v>
      </c>
      <c r="I43" s="7">
        <v>999.5</v>
      </c>
      <c r="J43" s="32" t="s">
        <v>67</v>
      </c>
    </row>
    <row r="44" spans="1:11" ht="29.25" customHeight="1">
      <c r="A44" s="83"/>
      <c r="B44" s="38"/>
      <c r="C44" s="39"/>
      <c r="D44" s="41"/>
      <c r="E44" s="29" t="s">
        <v>55</v>
      </c>
      <c r="F44" s="8" t="s">
        <v>5</v>
      </c>
      <c r="G44" s="8">
        <v>800</v>
      </c>
      <c r="H44" s="8">
        <v>1000</v>
      </c>
      <c r="I44" s="7">
        <f>SUM(G44:H44)</f>
        <v>1800</v>
      </c>
      <c r="J44" s="38"/>
      <c r="K44" s="2"/>
    </row>
    <row r="45" spans="1:11" ht="20.25" customHeight="1">
      <c r="A45" s="83"/>
      <c r="B45" s="38"/>
      <c r="C45" s="39"/>
      <c r="D45" s="42"/>
      <c r="E45" s="6" t="s">
        <v>25</v>
      </c>
      <c r="F45" s="7">
        <v>122.5</v>
      </c>
      <c r="G45" s="7">
        <v>16</v>
      </c>
      <c r="H45" s="7">
        <f>H44*0.05*0.4</f>
        <v>20</v>
      </c>
      <c r="I45" s="7">
        <f>SUM(F45:H45)</f>
        <v>158.5</v>
      </c>
      <c r="J45" s="38"/>
    </row>
    <row r="46" spans="1:11" ht="20.25" customHeight="1">
      <c r="A46" s="83"/>
      <c r="B46" s="38"/>
      <c r="C46" s="39"/>
      <c r="D46" s="42"/>
      <c r="E46" s="6" t="s">
        <v>26</v>
      </c>
      <c r="F46" s="7">
        <v>3</v>
      </c>
      <c r="G46" s="7">
        <v>45.6</v>
      </c>
      <c r="H46" s="7">
        <v>57</v>
      </c>
      <c r="I46" s="7">
        <f>SUM(F46:H46)</f>
        <v>105.6</v>
      </c>
      <c r="J46" s="38"/>
    </row>
    <row r="47" spans="1:11" ht="20.25" customHeight="1">
      <c r="A47" s="83"/>
      <c r="B47" s="38"/>
      <c r="C47" s="39"/>
      <c r="D47" s="42"/>
      <c r="E47" s="6" t="s">
        <v>27</v>
      </c>
      <c r="F47" s="7" t="s">
        <v>5</v>
      </c>
      <c r="G47" s="7">
        <v>3.6</v>
      </c>
      <c r="H47" s="7">
        <v>4.5</v>
      </c>
      <c r="I47" s="7">
        <f>G47+H47</f>
        <v>8.1</v>
      </c>
      <c r="J47" s="38"/>
    </row>
    <row r="48" spans="1:11" ht="29.25" customHeight="1">
      <c r="A48" s="84"/>
      <c r="B48" s="33"/>
      <c r="C48" s="35"/>
      <c r="D48" s="42"/>
      <c r="E48" s="11" t="s">
        <v>6</v>
      </c>
      <c r="F48" s="9">
        <f>F43+F45+F46</f>
        <v>1125</v>
      </c>
      <c r="G48" s="9">
        <f t="shared" ref="G48:H48" si="4">SUM(G44:G47)</f>
        <v>865.2</v>
      </c>
      <c r="H48" s="9">
        <f t="shared" si="4"/>
        <v>1081.5</v>
      </c>
      <c r="I48" s="9">
        <f>SUM(F48:H48)</f>
        <v>3071.7</v>
      </c>
      <c r="J48" s="33"/>
    </row>
    <row r="49" spans="1:11" ht="18" customHeight="1">
      <c r="A49" s="82" t="s">
        <v>32</v>
      </c>
      <c r="B49" s="32" t="s">
        <v>15</v>
      </c>
      <c r="C49" s="34" t="s">
        <v>57</v>
      </c>
      <c r="D49" s="41" t="s">
        <v>34</v>
      </c>
      <c r="E49" s="21" t="s">
        <v>23</v>
      </c>
      <c r="F49" s="7">
        <v>508.8</v>
      </c>
      <c r="G49" s="7" t="s">
        <v>5</v>
      </c>
      <c r="H49" s="7" t="s">
        <v>5</v>
      </c>
      <c r="I49" s="7">
        <v>508.8</v>
      </c>
      <c r="J49" s="32" t="s">
        <v>68</v>
      </c>
    </row>
    <row r="50" spans="1:11" ht="33.75" customHeight="1">
      <c r="A50" s="83"/>
      <c r="B50" s="38"/>
      <c r="C50" s="39"/>
      <c r="D50" s="41"/>
      <c r="E50" s="21" t="s">
        <v>48</v>
      </c>
      <c r="F50" s="8" t="s">
        <v>5</v>
      </c>
      <c r="G50" s="8">
        <v>300</v>
      </c>
      <c r="H50" s="8">
        <v>400</v>
      </c>
      <c r="I50" s="7">
        <f>SUM(G50:H50)</f>
        <v>700</v>
      </c>
      <c r="J50" s="38"/>
      <c r="K50" s="2"/>
    </row>
    <row r="51" spans="1:11" ht="23.25" customHeight="1">
      <c r="A51" s="83"/>
      <c r="B51" s="38"/>
      <c r="C51" s="39"/>
      <c r="D51" s="42"/>
      <c r="E51" s="6" t="s">
        <v>25</v>
      </c>
      <c r="F51" s="7">
        <v>191.4</v>
      </c>
      <c r="G51" s="22">
        <v>6</v>
      </c>
      <c r="H51" s="7">
        <f>H50*0.05*0.4</f>
        <v>8</v>
      </c>
      <c r="I51" s="7">
        <f>SUM(F51:H51)</f>
        <v>205.4</v>
      </c>
      <c r="J51" s="38"/>
    </row>
    <row r="52" spans="1:11" ht="23.25" customHeight="1">
      <c r="A52" s="83"/>
      <c r="B52" s="38"/>
      <c r="C52" s="39"/>
      <c r="D52" s="42"/>
      <c r="E52" s="6" t="s">
        <v>26</v>
      </c>
      <c r="F52" s="7" t="s">
        <v>5</v>
      </c>
      <c r="G52" s="7">
        <v>17.100000000000001</v>
      </c>
      <c r="H52" s="7">
        <v>22.8</v>
      </c>
      <c r="I52" s="7">
        <f>SUM(G52:H52)</f>
        <v>39.900000000000006</v>
      </c>
      <c r="J52" s="38"/>
    </row>
    <row r="53" spans="1:11" ht="23.25" customHeight="1">
      <c r="A53" s="83"/>
      <c r="B53" s="38"/>
      <c r="C53" s="39"/>
      <c r="D53" s="42"/>
      <c r="E53" s="6" t="s">
        <v>27</v>
      </c>
      <c r="F53" s="7" t="s">
        <v>5</v>
      </c>
      <c r="G53" s="7">
        <v>1.35</v>
      </c>
      <c r="H53" s="7">
        <v>1.8</v>
      </c>
      <c r="I53" s="7">
        <f>SUM(G53:H53)</f>
        <v>3.1500000000000004</v>
      </c>
      <c r="J53" s="38"/>
    </row>
    <row r="54" spans="1:11" ht="30" customHeight="1">
      <c r="A54" s="84"/>
      <c r="B54" s="33"/>
      <c r="C54" s="35"/>
      <c r="D54" s="42"/>
      <c r="E54" s="11" t="s">
        <v>6</v>
      </c>
      <c r="F54" s="9">
        <f>SUM(F49:F53)</f>
        <v>700.2</v>
      </c>
      <c r="G54" s="9">
        <f t="shared" ref="G54:H54" si="5">SUM(G50:G53)</f>
        <v>324.45000000000005</v>
      </c>
      <c r="H54" s="9">
        <f t="shared" si="5"/>
        <v>432.6</v>
      </c>
      <c r="I54" s="9">
        <f>SUM(F54:H54)</f>
        <v>1457.25</v>
      </c>
      <c r="J54" s="33"/>
    </row>
    <row r="55" spans="1:11" ht="24" customHeight="1">
      <c r="A55" s="82" t="s">
        <v>33</v>
      </c>
      <c r="B55" s="32" t="s">
        <v>19</v>
      </c>
      <c r="C55" s="34" t="s">
        <v>58</v>
      </c>
      <c r="D55" s="41" t="s">
        <v>34</v>
      </c>
      <c r="E55" s="26" t="s">
        <v>23</v>
      </c>
      <c r="F55" s="9" t="s">
        <v>5</v>
      </c>
      <c r="G55" s="9" t="s">
        <v>5</v>
      </c>
      <c r="H55" s="9" t="s">
        <v>5</v>
      </c>
      <c r="I55" s="9" t="s">
        <v>5</v>
      </c>
      <c r="J55" s="32" t="s">
        <v>69</v>
      </c>
    </row>
    <row r="56" spans="1:11" ht="33" customHeight="1">
      <c r="A56" s="83"/>
      <c r="B56" s="38"/>
      <c r="C56" s="39"/>
      <c r="D56" s="41"/>
      <c r="E56" s="29" t="s">
        <v>55</v>
      </c>
      <c r="F56" s="8" t="s">
        <v>5</v>
      </c>
      <c r="G56" s="8">
        <v>500</v>
      </c>
      <c r="H56" s="8">
        <v>600</v>
      </c>
      <c r="I56" s="7">
        <f>SUM(G56:H56)</f>
        <v>1100</v>
      </c>
      <c r="J56" s="38"/>
      <c r="K56" s="2"/>
    </row>
    <row r="57" spans="1:11" ht="25.5" customHeight="1">
      <c r="A57" s="83"/>
      <c r="B57" s="38"/>
      <c r="C57" s="39"/>
      <c r="D57" s="42"/>
      <c r="E57" s="6" t="s">
        <v>25</v>
      </c>
      <c r="F57" s="7" t="s">
        <v>5</v>
      </c>
      <c r="G57" s="7">
        <v>10</v>
      </c>
      <c r="H57" s="7">
        <f>H56*0.05*0.4</f>
        <v>12</v>
      </c>
      <c r="I57" s="7">
        <f>SUM(G57:H57)</f>
        <v>22</v>
      </c>
      <c r="J57" s="38"/>
    </row>
    <row r="58" spans="1:11" ht="25.5" customHeight="1">
      <c r="A58" s="83"/>
      <c r="B58" s="38"/>
      <c r="C58" s="39"/>
      <c r="D58" s="42"/>
      <c r="E58" s="6" t="s">
        <v>26</v>
      </c>
      <c r="F58" s="7" t="s">
        <v>5</v>
      </c>
      <c r="G58" s="7">
        <v>28.5</v>
      </c>
      <c r="H58" s="7">
        <v>34.200000000000003</v>
      </c>
      <c r="I58" s="7">
        <f>SUM(G58:H58)</f>
        <v>62.7</v>
      </c>
      <c r="J58" s="38"/>
    </row>
    <row r="59" spans="1:11" ht="25.5" customHeight="1">
      <c r="A59" s="83"/>
      <c r="B59" s="38"/>
      <c r="C59" s="39"/>
      <c r="D59" s="42"/>
      <c r="E59" s="6" t="s">
        <v>27</v>
      </c>
      <c r="F59" s="7" t="s">
        <v>5</v>
      </c>
      <c r="G59" s="7">
        <v>2.25</v>
      </c>
      <c r="H59" s="7">
        <v>2.7</v>
      </c>
      <c r="I59" s="7">
        <f>SUM(G59:H59)</f>
        <v>4.95</v>
      </c>
      <c r="J59" s="38"/>
    </row>
    <row r="60" spans="1:11" ht="25.5" customHeight="1">
      <c r="A60" s="84"/>
      <c r="B60" s="33"/>
      <c r="C60" s="35"/>
      <c r="D60" s="42"/>
      <c r="E60" s="11" t="s">
        <v>6</v>
      </c>
      <c r="F60" s="9" t="s">
        <v>5</v>
      </c>
      <c r="G60" s="9">
        <f>SUM(G56:G59)</f>
        <v>540.75</v>
      </c>
      <c r="H60" s="9">
        <f>SUM(H56:H59)</f>
        <v>648.90000000000009</v>
      </c>
      <c r="I60" s="9">
        <f>SUM(G60:H60)</f>
        <v>1189.6500000000001</v>
      </c>
      <c r="J60" s="33"/>
    </row>
    <row r="61" spans="1:11" ht="32.25" customHeight="1">
      <c r="A61" s="36">
        <v>7</v>
      </c>
      <c r="B61" s="32" t="s">
        <v>24</v>
      </c>
      <c r="C61" s="34" t="s">
        <v>10</v>
      </c>
      <c r="D61" s="32" t="s">
        <v>34</v>
      </c>
      <c r="E61" s="17" t="s">
        <v>23</v>
      </c>
      <c r="F61" s="7">
        <v>2857.6</v>
      </c>
      <c r="G61" s="7" t="s">
        <v>5</v>
      </c>
      <c r="H61" s="7" t="s">
        <v>5</v>
      </c>
      <c r="I61" s="7">
        <v>2857.6</v>
      </c>
      <c r="J61" s="32" t="s">
        <v>78</v>
      </c>
    </row>
    <row r="62" spans="1:11" ht="46.5" customHeight="1">
      <c r="A62" s="40"/>
      <c r="B62" s="38"/>
      <c r="C62" s="39"/>
      <c r="D62" s="38"/>
      <c r="E62" s="29" t="s">
        <v>56</v>
      </c>
      <c r="F62" s="8" t="s">
        <v>5</v>
      </c>
      <c r="G62" s="8">
        <v>4500</v>
      </c>
      <c r="H62" s="8">
        <v>4800</v>
      </c>
      <c r="I62" s="7">
        <f>SUM(G62:H62)</f>
        <v>9300</v>
      </c>
      <c r="J62" s="38"/>
      <c r="K62" s="2"/>
    </row>
    <row r="63" spans="1:11" ht="24.75" customHeight="1">
      <c r="A63" s="40"/>
      <c r="B63" s="38"/>
      <c r="C63" s="39"/>
      <c r="D63" s="38"/>
      <c r="E63" s="6" t="s">
        <v>25</v>
      </c>
      <c r="F63" s="7">
        <v>296.5</v>
      </c>
      <c r="G63" s="7">
        <v>90</v>
      </c>
      <c r="H63" s="7">
        <f>H62*0.05*0.4</f>
        <v>96</v>
      </c>
      <c r="I63" s="7">
        <f>SUM(F63:H63)</f>
        <v>482.5</v>
      </c>
      <c r="J63" s="38"/>
    </row>
    <row r="64" spans="1:11" ht="24.75" customHeight="1">
      <c r="A64" s="40"/>
      <c r="B64" s="38"/>
      <c r="C64" s="39"/>
      <c r="D64" s="38"/>
      <c r="E64" s="6" t="s">
        <v>26</v>
      </c>
      <c r="F64" s="7">
        <v>23.5</v>
      </c>
      <c r="G64" s="7">
        <v>256.5</v>
      </c>
      <c r="H64" s="7">
        <v>273.60000000000002</v>
      </c>
      <c r="I64" s="7">
        <f>SUM(F64:H64)</f>
        <v>553.6</v>
      </c>
      <c r="J64" s="38"/>
    </row>
    <row r="65" spans="1:11" ht="24.75" customHeight="1">
      <c r="A65" s="40"/>
      <c r="B65" s="38"/>
      <c r="C65" s="39"/>
      <c r="D65" s="38"/>
      <c r="E65" s="6" t="s">
        <v>27</v>
      </c>
      <c r="F65" s="22" t="s">
        <v>5</v>
      </c>
      <c r="G65" s="7">
        <v>20.25</v>
      </c>
      <c r="H65" s="7">
        <v>21.6</v>
      </c>
      <c r="I65" s="7">
        <f>SUM(G65:H65)</f>
        <v>41.85</v>
      </c>
      <c r="J65" s="38"/>
    </row>
    <row r="66" spans="1:11" ht="35.25" customHeight="1">
      <c r="A66" s="37"/>
      <c r="B66" s="33"/>
      <c r="C66" s="35"/>
      <c r="D66" s="33"/>
      <c r="E66" s="11" t="s">
        <v>6</v>
      </c>
      <c r="F66" s="9">
        <f>SUM(F61:F65)</f>
        <v>3177.6</v>
      </c>
      <c r="G66" s="9">
        <f>SUM(G62:G65)</f>
        <v>4866.75</v>
      </c>
      <c r="H66" s="9">
        <f>SUM(H62:H65)</f>
        <v>5191.2000000000007</v>
      </c>
      <c r="I66" s="9">
        <f>SUM(I61:I65)</f>
        <v>13235.550000000001</v>
      </c>
      <c r="J66" s="33"/>
    </row>
    <row r="67" spans="1:11" ht="30.75" customHeight="1">
      <c r="A67" s="36">
        <v>8</v>
      </c>
      <c r="B67" s="32" t="s">
        <v>8</v>
      </c>
      <c r="C67" s="34" t="s">
        <v>10</v>
      </c>
      <c r="D67" s="32" t="s">
        <v>34</v>
      </c>
      <c r="E67" s="18" t="s">
        <v>23</v>
      </c>
      <c r="F67" s="7">
        <v>650</v>
      </c>
      <c r="G67" s="7" t="s">
        <v>5</v>
      </c>
      <c r="H67" s="7" t="s">
        <v>5</v>
      </c>
      <c r="I67" s="9">
        <v>650</v>
      </c>
      <c r="J67" s="32" t="s">
        <v>70</v>
      </c>
    </row>
    <row r="68" spans="1:11" ht="43.5" customHeight="1">
      <c r="A68" s="37"/>
      <c r="B68" s="33"/>
      <c r="C68" s="35"/>
      <c r="D68" s="33"/>
      <c r="E68" s="29" t="s">
        <v>55</v>
      </c>
      <c r="F68" s="8" t="s">
        <v>5</v>
      </c>
      <c r="G68" s="8">
        <v>1950</v>
      </c>
      <c r="H68" s="8">
        <v>2250</v>
      </c>
      <c r="I68" s="9">
        <f>SUM(G68:H68)</f>
        <v>4200</v>
      </c>
      <c r="J68" s="33"/>
      <c r="K68" s="2"/>
    </row>
    <row r="69" spans="1:11" ht="47.25" customHeight="1">
      <c r="A69" s="36">
        <v>9</v>
      </c>
      <c r="B69" s="32" t="s">
        <v>47</v>
      </c>
      <c r="C69" s="34" t="s">
        <v>51</v>
      </c>
      <c r="D69" s="32" t="s">
        <v>40</v>
      </c>
      <c r="E69" s="18" t="s">
        <v>23</v>
      </c>
      <c r="F69" s="8" t="s">
        <v>5</v>
      </c>
      <c r="G69" s="8" t="s">
        <v>5</v>
      </c>
      <c r="H69" s="8" t="s">
        <v>5</v>
      </c>
      <c r="I69" s="9" t="s">
        <v>5</v>
      </c>
      <c r="J69" s="32" t="s">
        <v>71</v>
      </c>
      <c r="K69" s="2"/>
    </row>
    <row r="70" spans="1:11" ht="46.5" customHeight="1">
      <c r="A70" s="37"/>
      <c r="B70" s="33"/>
      <c r="C70" s="35"/>
      <c r="D70" s="33"/>
      <c r="E70" s="29" t="s">
        <v>55</v>
      </c>
      <c r="F70" s="8" t="s">
        <v>5</v>
      </c>
      <c r="G70" s="8">
        <v>700</v>
      </c>
      <c r="H70" s="8">
        <v>1000</v>
      </c>
      <c r="I70" s="9">
        <v>1700</v>
      </c>
      <c r="J70" s="33"/>
      <c r="K70" s="2"/>
    </row>
    <row r="71" spans="1:11" ht="25.5" customHeight="1">
      <c r="A71" s="36">
        <v>10</v>
      </c>
      <c r="B71" s="32" t="s">
        <v>72</v>
      </c>
      <c r="C71" s="34" t="s">
        <v>51</v>
      </c>
      <c r="D71" s="32" t="s">
        <v>34</v>
      </c>
      <c r="E71" s="18" t="s">
        <v>23</v>
      </c>
      <c r="F71" s="8" t="s">
        <v>5</v>
      </c>
      <c r="G71" s="8" t="s">
        <v>5</v>
      </c>
      <c r="H71" s="8" t="s">
        <v>5</v>
      </c>
      <c r="I71" s="7" t="s">
        <v>5</v>
      </c>
      <c r="J71" s="32" t="s">
        <v>73</v>
      </c>
      <c r="K71" s="2"/>
    </row>
    <row r="72" spans="1:11" ht="33.75" customHeight="1">
      <c r="A72" s="40"/>
      <c r="B72" s="38"/>
      <c r="C72" s="39"/>
      <c r="D72" s="38"/>
      <c r="E72" s="21" t="s">
        <v>50</v>
      </c>
      <c r="F72" s="8" t="s">
        <v>5</v>
      </c>
      <c r="G72" s="8">
        <v>2000</v>
      </c>
      <c r="H72" s="8">
        <v>2600</v>
      </c>
      <c r="I72" s="7">
        <v>4600</v>
      </c>
      <c r="J72" s="38"/>
      <c r="K72" s="2"/>
    </row>
    <row r="73" spans="1:11" ht="26.25" customHeight="1">
      <c r="A73" s="40"/>
      <c r="B73" s="38"/>
      <c r="C73" s="39"/>
      <c r="D73" s="38"/>
      <c r="E73" s="6" t="s">
        <v>25</v>
      </c>
      <c r="F73" s="7" t="s">
        <v>5</v>
      </c>
      <c r="G73" s="7">
        <v>40</v>
      </c>
      <c r="H73" s="7">
        <v>52</v>
      </c>
      <c r="I73" s="7">
        <f>G73+H73</f>
        <v>92</v>
      </c>
      <c r="J73" s="38"/>
    </row>
    <row r="74" spans="1:11" ht="26.25" customHeight="1">
      <c r="A74" s="40"/>
      <c r="B74" s="38"/>
      <c r="C74" s="39"/>
      <c r="D74" s="38"/>
      <c r="E74" s="6" t="s">
        <v>26</v>
      </c>
      <c r="F74" s="7" t="s">
        <v>5</v>
      </c>
      <c r="G74" s="7">
        <v>114</v>
      </c>
      <c r="H74" s="7">
        <v>148.19999999999999</v>
      </c>
      <c r="I74" s="7">
        <f>G74+H74</f>
        <v>262.2</v>
      </c>
      <c r="J74" s="38"/>
    </row>
    <row r="75" spans="1:11" ht="26.25" customHeight="1">
      <c r="A75" s="40"/>
      <c r="B75" s="38"/>
      <c r="C75" s="39"/>
      <c r="D75" s="38"/>
      <c r="E75" s="6" t="s">
        <v>27</v>
      </c>
      <c r="F75" s="7" t="s">
        <v>5</v>
      </c>
      <c r="G75" s="7">
        <v>9</v>
      </c>
      <c r="H75" s="7">
        <v>11.7</v>
      </c>
      <c r="I75" s="7">
        <f>G75+H75</f>
        <v>20.7</v>
      </c>
      <c r="J75" s="38"/>
    </row>
    <row r="76" spans="1:11" ht="26.25" customHeight="1">
      <c r="A76" s="37"/>
      <c r="B76" s="33"/>
      <c r="C76" s="35"/>
      <c r="D76" s="33"/>
      <c r="E76" s="6" t="s">
        <v>6</v>
      </c>
      <c r="F76" s="9" t="s">
        <v>5</v>
      </c>
      <c r="G76" s="9">
        <f>SUM(G72:G75)</f>
        <v>2163</v>
      </c>
      <c r="H76" s="9">
        <f>SUM(H72:H75)</f>
        <v>2811.8999999999996</v>
      </c>
      <c r="I76" s="9">
        <f>SUM(G76:H76)</f>
        <v>4974.8999999999996</v>
      </c>
      <c r="J76" s="33"/>
    </row>
    <row r="77" spans="1:11" ht="30.75" customHeight="1">
      <c r="A77" s="36">
        <v>11</v>
      </c>
      <c r="B77" s="32" t="s">
        <v>74</v>
      </c>
      <c r="C77" s="34" t="s">
        <v>10</v>
      </c>
      <c r="D77" s="32" t="s">
        <v>34</v>
      </c>
      <c r="E77" s="18" t="s">
        <v>23</v>
      </c>
      <c r="F77" s="9">
        <v>317.3</v>
      </c>
      <c r="G77" s="9" t="s">
        <v>5</v>
      </c>
      <c r="H77" s="9" t="s">
        <v>5</v>
      </c>
      <c r="I77" s="9">
        <v>317.3</v>
      </c>
      <c r="J77" s="32" t="s">
        <v>75</v>
      </c>
    </row>
    <row r="78" spans="1:11" ht="44.25" customHeight="1">
      <c r="A78" s="37"/>
      <c r="B78" s="33"/>
      <c r="C78" s="35"/>
      <c r="D78" s="33"/>
      <c r="E78" s="29" t="s">
        <v>55</v>
      </c>
      <c r="F78" s="8" t="s">
        <v>5</v>
      </c>
      <c r="G78" s="8">
        <v>600</v>
      </c>
      <c r="H78" s="8">
        <v>800</v>
      </c>
      <c r="I78" s="9">
        <v>1400</v>
      </c>
      <c r="J78" s="33"/>
      <c r="K78" s="2"/>
    </row>
    <row r="79" spans="1:11" ht="19.5" customHeight="1">
      <c r="A79" s="36">
        <v>12</v>
      </c>
      <c r="B79" s="32" t="s">
        <v>20</v>
      </c>
      <c r="C79" s="34" t="s">
        <v>10</v>
      </c>
      <c r="D79" s="32" t="s">
        <v>36</v>
      </c>
      <c r="E79" s="32" t="s">
        <v>18</v>
      </c>
      <c r="F79" s="76" t="s">
        <v>5</v>
      </c>
      <c r="G79" s="76" t="s">
        <v>5</v>
      </c>
      <c r="H79" s="76" t="s">
        <v>5</v>
      </c>
      <c r="I79" s="76" t="s">
        <v>5</v>
      </c>
      <c r="J79" s="32" t="s">
        <v>79</v>
      </c>
      <c r="K79" s="2"/>
    </row>
    <row r="80" spans="1:11" ht="32.25" customHeight="1">
      <c r="A80" s="36"/>
      <c r="B80" s="32"/>
      <c r="C80" s="34"/>
      <c r="D80" s="32"/>
      <c r="E80" s="38"/>
      <c r="F80" s="77"/>
      <c r="G80" s="77"/>
      <c r="H80" s="77"/>
      <c r="I80" s="77"/>
      <c r="J80" s="32"/>
      <c r="K80" s="2"/>
    </row>
    <row r="81" spans="1:11" ht="25.5" customHeight="1">
      <c r="A81" s="37"/>
      <c r="B81" s="33"/>
      <c r="C81" s="35"/>
      <c r="D81" s="33"/>
      <c r="E81" s="33"/>
      <c r="F81" s="78"/>
      <c r="G81" s="78"/>
      <c r="H81" s="78"/>
      <c r="I81" s="78"/>
      <c r="J81" s="33"/>
      <c r="K81" s="2"/>
    </row>
    <row r="82" spans="1:11" ht="43.5" customHeight="1">
      <c r="A82" s="36"/>
      <c r="B82" s="71" t="s">
        <v>4</v>
      </c>
      <c r="C82" s="34"/>
      <c r="D82" s="34"/>
      <c r="E82" s="19" t="s">
        <v>23</v>
      </c>
      <c r="F82" s="20">
        <f>F15+F19+F61+F67+F77</f>
        <v>7429.6</v>
      </c>
      <c r="G82" s="20" t="s">
        <v>5</v>
      </c>
      <c r="H82" s="20" t="s">
        <v>5</v>
      </c>
      <c r="I82" s="27">
        <v>7429.6</v>
      </c>
      <c r="J82" s="34"/>
      <c r="K82" s="2"/>
    </row>
    <row r="83" spans="1:11" ht="42" customHeight="1">
      <c r="A83" s="40"/>
      <c r="B83" s="72"/>
      <c r="C83" s="39"/>
      <c r="D83" s="39"/>
      <c r="E83" s="12" t="s">
        <v>55</v>
      </c>
      <c r="F83" s="7" t="s">
        <v>5</v>
      </c>
      <c r="G83" s="7">
        <v>17000</v>
      </c>
      <c r="H83" s="7">
        <v>20000</v>
      </c>
      <c r="I83" s="9">
        <f>SUM(G83:H83)</f>
        <v>37000</v>
      </c>
      <c r="J83" s="39"/>
      <c r="K83" s="2"/>
    </row>
    <row r="84" spans="1:11" ht="39.75" customHeight="1">
      <c r="A84" s="40"/>
      <c r="B84" s="72"/>
      <c r="C84" s="39"/>
      <c r="D84" s="39"/>
      <c r="E84" s="12" t="s">
        <v>45</v>
      </c>
      <c r="F84" s="7">
        <f>F86+F87</f>
        <v>1010.4</v>
      </c>
      <c r="G84" s="7">
        <f>G86+G87+G88</f>
        <v>1067.6500000000001</v>
      </c>
      <c r="H84" s="7">
        <v>1238.8</v>
      </c>
      <c r="I84" s="9">
        <f>H84+G84+F84</f>
        <v>3316.85</v>
      </c>
      <c r="J84" s="39"/>
      <c r="K84" s="2"/>
    </row>
    <row r="85" spans="1:11" ht="14.25" customHeight="1">
      <c r="A85" s="40"/>
      <c r="B85" s="72"/>
      <c r="C85" s="39"/>
      <c r="D85" s="39"/>
      <c r="E85" s="16" t="s">
        <v>46</v>
      </c>
      <c r="F85" s="30"/>
      <c r="G85" s="30"/>
      <c r="H85" s="30"/>
      <c r="I85" s="31"/>
      <c r="J85" s="39"/>
    </row>
    <row r="86" spans="1:11" ht="37.5" customHeight="1">
      <c r="A86" s="40"/>
      <c r="B86" s="72"/>
      <c r="C86" s="39"/>
      <c r="D86" s="39"/>
      <c r="E86" s="6" t="s">
        <v>25</v>
      </c>
      <c r="F86" s="7">
        <f>F21+F63</f>
        <v>983.9</v>
      </c>
      <c r="G86" s="7">
        <v>262</v>
      </c>
      <c r="H86" s="7">
        <v>304</v>
      </c>
      <c r="I86" s="9">
        <f>SUM(F86:H86)</f>
        <v>1549.9</v>
      </c>
      <c r="J86" s="39"/>
    </row>
    <row r="87" spans="1:11" ht="26.25" customHeight="1">
      <c r="A87" s="40"/>
      <c r="B87" s="72"/>
      <c r="C87" s="39"/>
      <c r="D87" s="39"/>
      <c r="E87" s="6" t="s">
        <v>26</v>
      </c>
      <c r="F87" s="7">
        <f>F22+F64</f>
        <v>26.5</v>
      </c>
      <c r="G87" s="7">
        <v>746.7</v>
      </c>
      <c r="H87" s="7">
        <v>866.4</v>
      </c>
      <c r="I87" s="9">
        <f>SUM(F87:H87)</f>
        <v>1639.6</v>
      </c>
      <c r="J87" s="39"/>
    </row>
    <row r="88" spans="1:11" ht="37.5" customHeight="1">
      <c r="A88" s="40"/>
      <c r="B88" s="72"/>
      <c r="C88" s="39"/>
      <c r="D88" s="39"/>
      <c r="E88" s="6" t="s">
        <v>27</v>
      </c>
      <c r="F88" s="7" t="s">
        <v>5</v>
      </c>
      <c r="G88" s="7">
        <v>58.95</v>
      </c>
      <c r="H88" s="7">
        <v>68.400000000000006</v>
      </c>
      <c r="I88" s="9">
        <f>SUM(G88:H88)</f>
        <v>127.35000000000001</v>
      </c>
      <c r="J88" s="39"/>
    </row>
    <row r="89" spans="1:11" ht="24.75" customHeight="1">
      <c r="A89" s="37"/>
      <c r="B89" s="73"/>
      <c r="C89" s="35"/>
      <c r="D89" s="35"/>
      <c r="E89" s="6" t="s">
        <v>6</v>
      </c>
      <c r="F89" s="9">
        <f>F15+F24+F66+F67+F77</f>
        <v>8439.9999999999982</v>
      </c>
      <c r="G89" s="9">
        <v>18067.650000000001</v>
      </c>
      <c r="H89" s="9">
        <v>21238.799999999999</v>
      </c>
      <c r="I89" s="9">
        <f>I14+I15+I16+I18+I24+I66+I67+I68+I70+I76+I77+I78</f>
        <v>47746.450000000004</v>
      </c>
      <c r="J89" s="35"/>
    </row>
    <row r="90" spans="1:11" ht="59.25" customHeight="1">
      <c r="A90" s="3"/>
      <c r="B90" s="69" t="s">
        <v>82</v>
      </c>
      <c r="C90" s="70"/>
      <c r="D90" s="70"/>
      <c r="E90" s="70"/>
      <c r="F90" s="70"/>
      <c r="G90" s="70"/>
      <c r="H90" s="70"/>
      <c r="I90" s="70"/>
      <c r="J90" s="70"/>
    </row>
    <row r="91" spans="1:11" ht="101.25" customHeight="1">
      <c r="B91" s="50" t="s">
        <v>80</v>
      </c>
      <c r="C91" s="51"/>
      <c r="D91" s="51"/>
      <c r="E91" s="51"/>
      <c r="F91" s="51"/>
      <c r="G91" s="51"/>
      <c r="H91" s="51"/>
      <c r="I91" s="51"/>
      <c r="J91" s="51"/>
    </row>
    <row r="92" spans="1:11">
      <c r="B92" s="1"/>
    </row>
  </sheetData>
  <mergeCells count="106">
    <mergeCell ref="J61:J66"/>
    <mergeCell ref="D55:D60"/>
    <mergeCell ref="D61:D66"/>
    <mergeCell ref="C61:C66"/>
    <mergeCell ref="B61:B66"/>
    <mergeCell ref="A61:A66"/>
    <mergeCell ref="C37:C42"/>
    <mergeCell ref="B37:B42"/>
    <mergeCell ref="A37:A42"/>
    <mergeCell ref="J49:J54"/>
    <mergeCell ref="D49:D54"/>
    <mergeCell ref="C49:C54"/>
    <mergeCell ref="B49:B54"/>
    <mergeCell ref="A49:A54"/>
    <mergeCell ref="J55:J60"/>
    <mergeCell ref="C55:C60"/>
    <mergeCell ref="B55:B60"/>
    <mergeCell ref="A55:A60"/>
    <mergeCell ref="J37:J42"/>
    <mergeCell ref="D43:D48"/>
    <mergeCell ref="C43:C48"/>
    <mergeCell ref="B43:B48"/>
    <mergeCell ref="A43:A48"/>
    <mergeCell ref="J43:J48"/>
    <mergeCell ref="D17:D18"/>
    <mergeCell ref="C17:C18"/>
    <mergeCell ref="B17:B18"/>
    <mergeCell ref="A17:A18"/>
    <mergeCell ref="J17:J18"/>
    <mergeCell ref="J31:J36"/>
    <mergeCell ref="D31:D36"/>
    <mergeCell ref="C31:C36"/>
    <mergeCell ref="B31:B36"/>
    <mergeCell ref="A31:A36"/>
    <mergeCell ref="D19:D24"/>
    <mergeCell ref="J19:J24"/>
    <mergeCell ref="A25:A30"/>
    <mergeCell ref="B25:B30"/>
    <mergeCell ref="J25:J30"/>
    <mergeCell ref="C25:C30"/>
    <mergeCell ref="D25:D30"/>
    <mergeCell ref="C19:C24"/>
    <mergeCell ref="D13:D14"/>
    <mergeCell ref="C13:C14"/>
    <mergeCell ref="B13:B14"/>
    <mergeCell ref="A13:A14"/>
    <mergeCell ref="J13:J14"/>
    <mergeCell ref="J15:J16"/>
    <mergeCell ref="D15:D16"/>
    <mergeCell ref="C15:C16"/>
    <mergeCell ref="B15:B16"/>
    <mergeCell ref="A15:A16"/>
    <mergeCell ref="A79:A81"/>
    <mergeCell ref="D79:D81"/>
    <mergeCell ref="J79:J81"/>
    <mergeCell ref="C79:C81"/>
    <mergeCell ref="B79:B81"/>
    <mergeCell ref="E79:E81"/>
    <mergeCell ref="F79:F81"/>
    <mergeCell ref="G79:G81"/>
    <mergeCell ref="H79:H81"/>
    <mergeCell ref="I79:I81"/>
    <mergeCell ref="D37:D42"/>
    <mergeCell ref="F2:J2"/>
    <mergeCell ref="A3:J3"/>
    <mergeCell ref="A10:J10"/>
    <mergeCell ref="I7:I8"/>
    <mergeCell ref="B91:J91"/>
    <mergeCell ref="A6:A8"/>
    <mergeCell ref="B6:B8"/>
    <mergeCell ref="C6:C8"/>
    <mergeCell ref="D6:D8"/>
    <mergeCell ref="E6:E8"/>
    <mergeCell ref="J6:J8"/>
    <mergeCell ref="F6:I6"/>
    <mergeCell ref="B90:J90"/>
    <mergeCell ref="F7:F8"/>
    <mergeCell ref="G7:G8"/>
    <mergeCell ref="H7:H8"/>
    <mergeCell ref="D82:D89"/>
    <mergeCell ref="C82:C89"/>
    <mergeCell ref="B82:B89"/>
    <mergeCell ref="A82:A89"/>
    <mergeCell ref="J82:J89"/>
    <mergeCell ref="A19:A24"/>
    <mergeCell ref="B19:B24"/>
    <mergeCell ref="J69:J70"/>
    <mergeCell ref="D69:D70"/>
    <mergeCell ref="C69:C70"/>
    <mergeCell ref="B69:B70"/>
    <mergeCell ref="A69:A70"/>
    <mergeCell ref="J67:J68"/>
    <mergeCell ref="D67:D68"/>
    <mergeCell ref="C67:C68"/>
    <mergeCell ref="B67:B68"/>
    <mergeCell ref="A67:A68"/>
    <mergeCell ref="D77:D78"/>
    <mergeCell ref="C77:C78"/>
    <mergeCell ref="B77:B78"/>
    <mergeCell ref="A77:A78"/>
    <mergeCell ref="J77:J78"/>
    <mergeCell ref="J71:J76"/>
    <mergeCell ref="D71:D76"/>
    <mergeCell ref="C71:C76"/>
    <mergeCell ref="B71:B76"/>
    <mergeCell ref="A71:A76"/>
  </mergeCells>
  <pageMargins left="0.68" right="0.22" top="0.45" bottom="0.19685039370078741" header="0.22" footer="0.19685039370078741"/>
  <pageSetup paperSize="9" scale="78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2019-11-27T11:37:13Z</cp:lastPrinted>
  <dcterms:created xsi:type="dcterms:W3CDTF">2017-03-12T14:56:39Z</dcterms:created>
  <dcterms:modified xsi:type="dcterms:W3CDTF">2019-11-27T11:37:24Z</dcterms:modified>
</cp:coreProperties>
</file>