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ешение  26 февраля 2020\2020 новая програма\Документи на сайт после исправления\"/>
    </mc:Choice>
  </mc:AlternateContent>
  <bookViews>
    <workbookView xWindow="0" yWindow="0" windowWidth="20640" windowHeight="8550"/>
  </bookViews>
  <sheets>
    <sheet name="4" sheetId="6" r:id="rId1"/>
  </sheets>
  <definedNames>
    <definedName name="_xlnm.Print_Titles" localSheetId="0">'4'!$11:$11</definedName>
    <definedName name="_xlnm.Print_Area" localSheetId="0">'4'!$A$1:$X$71</definedName>
  </definedNames>
  <calcPr calcId="162913"/>
</workbook>
</file>

<file path=xl/calcChain.xml><?xml version="1.0" encoding="utf-8"?>
<calcChain xmlns="http://schemas.openxmlformats.org/spreadsheetml/2006/main">
  <c r="D47" i="6" l="1"/>
  <c r="E47" i="6"/>
  <c r="M47" i="6"/>
  <c r="N47" i="6"/>
  <c r="O47" i="6"/>
  <c r="P47" i="6"/>
  <c r="Q47" i="6"/>
  <c r="R47" i="6"/>
  <c r="S47" i="6"/>
  <c r="U47" i="6"/>
  <c r="V47" i="6"/>
  <c r="W47" i="6"/>
  <c r="X47" i="6"/>
  <c r="X51" i="6" l="1"/>
  <c r="W51" i="6"/>
  <c r="V51" i="6"/>
  <c r="U51" i="6"/>
  <c r="S51" i="6"/>
  <c r="R51" i="6"/>
  <c r="Q51" i="6"/>
  <c r="P51" i="6"/>
  <c r="O51" i="6"/>
  <c r="N51" i="6"/>
  <c r="M51" i="6"/>
  <c r="E51" i="6"/>
  <c r="D51" i="6"/>
  <c r="X66" i="6" l="1"/>
  <c r="W66" i="6"/>
  <c r="V66" i="6"/>
  <c r="U66" i="6"/>
  <c r="T66" i="6"/>
  <c r="S66" i="6"/>
  <c r="R66" i="6"/>
  <c r="Q66" i="6"/>
  <c r="P66" i="6"/>
  <c r="O66" i="6"/>
  <c r="N66" i="6"/>
  <c r="M66" i="6"/>
  <c r="E66" i="6"/>
  <c r="D66" i="6"/>
  <c r="E32" i="6"/>
  <c r="D32" i="6"/>
  <c r="X62" i="6"/>
  <c r="W62" i="6"/>
  <c r="V62" i="6"/>
  <c r="U62" i="6"/>
  <c r="T62" i="6"/>
  <c r="S62" i="6"/>
  <c r="R62" i="6"/>
  <c r="Q62" i="6"/>
  <c r="P62" i="6"/>
  <c r="O62" i="6"/>
  <c r="N62" i="6"/>
  <c r="M62" i="6"/>
  <c r="E62" i="6"/>
  <c r="D62" i="6"/>
  <c r="E57" i="6"/>
  <c r="D57" i="6"/>
  <c r="X57" i="6"/>
  <c r="W57" i="6"/>
  <c r="V57" i="6"/>
  <c r="U57" i="6"/>
  <c r="S57" i="6"/>
  <c r="R57" i="6"/>
  <c r="Q57" i="6"/>
  <c r="P57" i="6"/>
  <c r="O57" i="6"/>
  <c r="N57" i="6"/>
  <c r="M57" i="6"/>
  <c r="O67" i="6" l="1"/>
  <c r="Q67" i="6"/>
  <c r="S67" i="6"/>
  <c r="X67" i="6"/>
  <c r="V67" i="6"/>
  <c r="P67" i="6"/>
  <c r="R67" i="6"/>
  <c r="U67" i="6"/>
  <c r="W67" i="6"/>
  <c r="W32" i="6"/>
  <c r="V32" i="6"/>
  <c r="U32" i="6"/>
  <c r="S32" i="6"/>
  <c r="R32" i="6"/>
  <c r="Q32" i="6"/>
  <c r="P32" i="6"/>
  <c r="O32" i="6"/>
  <c r="N32" i="6"/>
  <c r="M32" i="6"/>
  <c r="R20" i="6"/>
  <c r="Q20" i="6"/>
  <c r="P20" i="6"/>
  <c r="O20" i="6"/>
  <c r="D20" i="6"/>
  <c r="E20" i="6"/>
  <c r="M20" i="6"/>
  <c r="N20" i="6"/>
  <c r="S20" i="6"/>
  <c r="D54" i="6" l="1"/>
  <c r="X32" i="6"/>
  <c r="N67" i="6" l="1"/>
  <c r="M67" i="6"/>
  <c r="E67" i="6"/>
  <c r="D67" i="6"/>
  <c r="X17" i="6"/>
  <c r="X26" i="6"/>
  <c r="W17" i="6"/>
  <c r="W26" i="6"/>
  <c r="V17" i="6"/>
  <c r="V26" i="6"/>
  <c r="U17" i="6"/>
  <c r="U26" i="6"/>
  <c r="S17" i="6"/>
  <c r="S26" i="6"/>
  <c r="R17" i="6"/>
  <c r="R26" i="6"/>
  <c r="Q17" i="6"/>
  <c r="Q26" i="6"/>
  <c r="P17" i="6"/>
  <c r="P26" i="6"/>
  <c r="O17" i="6"/>
  <c r="O26" i="6"/>
  <c r="N17" i="6"/>
  <c r="N26" i="6"/>
  <c r="M17" i="6"/>
  <c r="M26" i="6"/>
  <c r="E17" i="6"/>
  <c r="E26" i="6"/>
  <c r="D17" i="6"/>
  <c r="D26" i="6"/>
  <c r="E39" i="6" l="1"/>
  <c r="Q39" i="6"/>
  <c r="Q68" i="6" s="1"/>
  <c r="O39" i="6"/>
  <c r="O68" i="6" s="1"/>
  <c r="P39" i="6"/>
  <c r="D39" i="6"/>
  <c r="N39" i="6"/>
  <c r="S39" i="6"/>
  <c r="S68" i="6" s="1"/>
  <c r="U39" i="6"/>
  <c r="U68" i="6" s="1"/>
  <c r="V39" i="6"/>
  <c r="V68" i="6" s="1"/>
  <c r="P68" i="6"/>
  <c r="M39" i="6"/>
  <c r="R39" i="6"/>
  <c r="R68" i="6" s="1"/>
  <c r="W39" i="6"/>
  <c r="W68" i="6" s="1"/>
  <c r="X39" i="6"/>
  <c r="X68" i="6" l="1"/>
  <c r="M68" i="6"/>
  <c r="E68" i="6"/>
  <c r="D68" i="6"/>
  <c r="N68" i="6"/>
</calcChain>
</file>

<file path=xl/sharedStrings.xml><?xml version="1.0" encoding="utf-8"?>
<sst xmlns="http://schemas.openxmlformats.org/spreadsheetml/2006/main" count="336" uniqueCount="121">
  <si>
    <t>№ з/п</t>
  </si>
  <si>
    <t>І кв.</t>
  </si>
  <si>
    <t>ІІ кв.</t>
  </si>
  <si>
    <t>ІІІ кв.</t>
  </si>
  <si>
    <t>ІV кв.</t>
  </si>
  <si>
    <t xml:space="preserve">загальна сума </t>
  </si>
  <si>
    <t>ВОДОПОСТАЧАННЯ</t>
  </si>
  <si>
    <t>ВОДОВІДВЕДЕННЯ</t>
  </si>
  <si>
    <t>виробничі інвестиції з прибутку</t>
  </si>
  <si>
    <t>що не підлягають поверненню</t>
  </si>
  <si>
    <t>що підлягають поверненню</t>
  </si>
  <si>
    <t>отримані у планованому періоді бюджетні кошти, що не підлягають поверненню</t>
  </si>
  <si>
    <t xml:space="preserve">(найменування ліцензіата) </t>
  </si>
  <si>
    <t>з урахуванням:</t>
  </si>
  <si>
    <t>І</t>
  </si>
  <si>
    <t>Заходи щодо забезпечення технологічного та/або комерційного обліку ресурсів, з них:</t>
  </si>
  <si>
    <t>Заходи щодо зменшення обсягу витрат води на технологічні потреби, з них:</t>
  </si>
  <si>
    <t>Заходи щодо підвищення екологічної безпеки та охорони навколишнього середовища, з них:</t>
  </si>
  <si>
    <t>Заходи зі зниження питомих витрат, а також втрат ресурсів, з них:</t>
  </si>
  <si>
    <t>Заходи щодо модернізації та закупівлі транспортних засобів спеціального та спеціалізованого призначення, з них:</t>
  </si>
  <si>
    <t>Інші заходи, з них:</t>
  </si>
  <si>
    <t>ІІ</t>
  </si>
  <si>
    <t xml:space="preserve"> інші залучені кошти, отримані у планованому  періоді, з них:</t>
  </si>
  <si>
    <t>Заходи щодо підвищення якості послуг з централізованого водопостачання, з них:</t>
  </si>
  <si>
    <t>Заходи зі зниження питомих витрат,  а також втрат ресурсів, з них:</t>
  </si>
  <si>
    <t>Усього за розділом І</t>
  </si>
  <si>
    <t>Усього за розділом ІІ</t>
  </si>
  <si>
    <t>Кількісний показник (одиниця виміру)</t>
  </si>
  <si>
    <t>Строк окупності (місяців)*</t>
  </si>
  <si>
    <t>Економія паливно-енергетичних ресурсів            (кВт/год/рік)</t>
  </si>
  <si>
    <t>№ аркуша обґрунтовуючих матеріалів</t>
  </si>
  <si>
    <t>Усього за підпунктом 1.1</t>
  </si>
  <si>
    <t>Усього за підпунктом 1.2</t>
  </si>
  <si>
    <t>Усього за підпунктом 1.3</t>
  </si>
  <si>
    <t>1.4</t>
  </si>
  <si>
    <t>Усього за підпунктом 1.4</t>
  </si>
  <si>
    <t>Усього за підпунктом 1.5</t>
  </si>
  <si>
    <t>1.5</t>
  </si>
  <si>
    <t>Усього за підпунктом 1.6</t>
  </si>
  <si>
    <t xml:space="preserve">  1.3</t>
  </si>
  <si>
    <t>1.2</t>
  </si>
  <si>
    <t>1.1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</si>
  <si>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водовідведення, з урахуванням:</t>
    </r>
  </si>
  <si>
    <t xml:space="preserve">  2.1</t>
  </si>
  <si>
    <t xml:space="preserve">  2.2</t>
  </si>
  <si>
    <t>Усього за підпунктом 2.1</t>
  </si>
  <si>
    <t xml:space="preserve"> Усього за підпунктом  2.2</t>
  </si>
  <si>
    <t>2.4</t>
  </si>
  <si>
    <t>1.6</t>
  </si>
  <si>
    <t>1.7</t>
  </si>
  <si>
    <t>Усього за підпунктом 1.7</t>
  </si>
  <si>
    <t xml:space="preserve">  1.8</t>
  </si>
  <si>
    <t>Усього за підпунктом 1.8</t>
  </si>
  <si>
    <t xml:space="preserve">  2.3</t>
  </si>
  <si>
    <t xml:space="preserve"> Усього за підпунктом 2.3</t>
  </si>
  <si>
    <t>Усього за підпунктом  2.4</t>
  </si>
  <si>
    <t>2.5</t>
  </si>
  <si>
    <t>Усього за підпунктом  2.5</t>
  </si>
  <si>
    <t>2.6</t>
  </si>
  <si>
    <t>Усього за підпунктом 2.6</t>
  </si>
  <si>
    <t>Фінансовий план використання коштів на виконання інвестиційної програми за джерелами фінансування, тис. грн (без ПДВ)</t>
  </si>
  <si>
    <t xml:space="preserve"> За способом виконання,                 тис. грн (без ПДВ)</t>
  </si>
  <si>
    <t>Найменування заходів (пооб'єктно)</t>
  </si>
  <si>
    <t>аморти   заційні відраху   вання</t>
  </si>
  <si>
    <t>отримані у планованому періоді позичкові кошти фінансових установ, що підлягають поверненню</t>
  </si>
  <si>
    <t xml:space="preserve"> Сума позичкових коштів та відсотків за їх  використання, що підлягає поверненню у планованому періоді,            тис. грн              (без ПДВ)</t>
  </si>
  <si>
    <t xml:space="preserve"> Сума інших залучених коштів, що підлягає поверненню у планованому періоді,          тис. грн          (без ПДВ)</t>
  </si>
  <si>
    <t>Кошти, що враховуються    у структурі тарифів           гр.5 + гр.6. +      гр. 11 + гр. 12      тис. грн           (без ПДВ)</t>
  </si>
  <si>
    <t>підряд ний</t>
  </si>
  <si>
    <t>госпо          дарський  (вартість    матеріальних ресурсів)</t>
  </si>
  <si>
    <t>Графік здійснення заходів та використання коштів на планований період,                     тис. грн (без ПДВ)</t>
  </si>
  <si>
    <t>Економія фонду заробітної плати                                                                          (тис. грн/рік)</t>
  </si>
  <si>
    <t>Економічний ефект (тис. грн )**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</si>
  <si>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водопостачання, з урахуванням:</t>
    </r>
  </si>
  <si>
    <t>Заходи щодо впровадження та розвитку інформаційних технологій, з них:</t>
  </si>
  <si>
    <t>Усього за інвестиційним планом</t>
  </si>
  <si>
    <t>Комунальне підприємство "БАХМУТ-ВОДА"</t>
  </si>
  <si>
    <t>1.1.1</t>
  </si>
  <si>
    <t>1.1.2</t>
  </si>
  <si>
    <t>1.2.1</t>
  </si>
  <si>
    <t>1.4.1</t>
  </si>
  <si>
    <t>1.5.1</t>
  </si>
  <si>
    <t>Оновлення компютерної техніки</t>
  </si>
  <si>
    <t>Оновлення комп"ютерної техніки</t>
  </si>
  <si>
    <t>1.6.1</t>
  </si>
  <si>
    <t>х</t>
  </si>
  <si>
    <t>2.3.1</t>
  </si>
  <si>
    <t>2.4.1</t>
  </si>
  <si>
    <t>2.6.1</t>
  </si>
  <si>
    <t>2.5.1</t>
  </si>
  <si>
    <t>1од.</t>
  </si>
  <si>
    <t>7од.</t>
  </si>
  <si>
    <t>2.5.2</t>
  </si>
  <si>
    <t>Облаштування водопровідних насосних станцій м.Бахмут технологічними приладами обліку  води</t>
  </si>
  <si>
    <t>Придбання автомобіля автоцистерна для води</t>
  </si>
  <si>
    <t>2.1.1</t>
  </si>
  <si>
    <t>2.1.2</t>
  </si>
  <si>
    <t>2.1.3</t>
  </si>
  <si>
    <t>2од.</t>
  </si>
  <si>
    <t xml:space="preserve">                                   Річний  інвестиційний план на 2020 рік</t>
  </si>
  <si>
    <t>2.2.1</t>
  </si>
  <si>
    <t>Встановлення приладу обліку на очисних спорудах м.Бахмут</t>
  </si>
  <si>
    <t>2.5.3</t>
  </si>
  <si>
    <t>Капітальний ремонт ділянки каналізаційної мережі д-200мм по вул.Магістратській  віл вул.Торгової до пров.Магістратського в м.Бахмут</t>
  </si>
  <si>
    <t>0,55км</t>
  </si>
  <si>
    <t>Виготовлення проектно-кошторисної документації</t>
  </si>
  <si>
    <t>2.2.2</t>
  </si>
  <si>
    <t>Встановлення приладів обліку на КНС м.Бахмут</t>
  </si>
  <si>
    <t>4од.</t>
  </si>
  <si>
    <t>Реконструкція Кліщіївського водозабору. Заміна мереж водопостачання.</t>
  </si>
  <si>
    <t>Заміна насосного обладнання ВНС Водопровідного вузла по вул.Корсунського,63 в м.Бахмут</t>
  </si>
  <si>
    <t>Локальна система обробки даних АСКОЄ на об'єктах водопостачання</t>
  </si>
  <si>
    <t>Заміна насосного обладнання КНС №4 вул.Маріупільська,5, м.Бахмут</t>
  </si>
  <si>
    <t>Заміна насосного обладнання КНС №1 вул.Горбатова,87б м.Бахмут.</t>
  </si>
  <si>
    <t>Заміна насосного обладнання КНС №6 вул.Толбухіна,154. Заміна резервного вводу  електропостачання .</t>
  </si>
  <si>
    <t>Локальна система обробки даних АСКОЄ на об'єктах водовідведення</t>
  </si>
  <si>
    <t>1170,6м</t>
  </si>
  <si>
    <t>Придбання переносного  насосного агрегату марки Dreno F-80-2-200 C267 для чищення первинних та вторинних відстійників КОС м.Бахмут</t>
  </si>
  <si>
    <t>Придбання  гіпохлоритної установки для роботи системи очищення стічних вод на Очисних спорудах м.Бахмут</t>
  </si>
  <si>
    <t>6од.</t>
  </si>
  <si>
    <t xml:space="preserve">Оновлення спецтехніки. Придбання автомобіля аварійного АСАМ-22 на шасі МАЗ-4371.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</si>
</sst>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&quot;р.&quot;_-;\-* #,##0.00&quot;р.&quot;_-;_-* &quot;-&quot;??&quot;р.&quot;_-;_-@_-"/>
    <numFmt numFmtId="164" formatCode="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Arial Cyr"/>
      <charset val="204"/>
    </font>
    <font>
      <b/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84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/>
    <xf numFmtId="0" fontId="3" fillId="0" borderId="0" xfId="0" applyFont="1" applyFill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0" fillId="0" borderId="0" xfId="0" applyFill="1" applyAlignment="1">
      <alignment wrapText="1"/>
    </xf>
    <xf numFmtId="0" fontId="3" fillId="0" borderId="0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5" fillId="0" borderId="0" xfId="0" applyFont="1" applyFill="1" applyBorder="1" applyAlignment="1"/>
    <xf numFmtId="2" fontId="5" fillId="0" borderId="1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44" fontId="5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2" fontId="5" fillId="0" borderId="1" xfId="0" applyNumberFormat="1" applyFont="1" applyFill="1" applyBorder="1" applyAlignment="1"/>
    <xf numFmtId="0" fontId="3" fillId="0" borderId="0" xfId="0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/>
    </xf>
    <xf numFmtId="1" fontId="11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44" fontId="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9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horizontal="left"/>
    </xf>
    <xf numFmtId="49" fontId="5" fillId="0" borderId="1" xfId="0" applyNumberFormat="1" applyFont="1" applyFill="1" applyBorder="1" applyAlignment="1">
      <alignment horizontal="center" vertical="center"/>
    </xf>
    <xf numFmtId="44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2" fontId="5" fillId="0" borderId="1" xfId="1" applyNumberFormat="1" applyFont="1" applyFill="1" applyBorder="1" applyAlignment="1" applyProtection="1">
      <alignment horizontal="center" vertical="center" wrapText="1"/>
    </xf>
    <xf numFmtId="2" fontId="11" fillId="0" borderId="1" xfId="1" applyNumberFormat="1" applyFont="1" applyFill="1" applyBorder="1" applyAlignment="1" applyProtection="1">
      <alignment horizontal="center" vertical="center" wrapText="1"/>
    </xf>
    <xf numFmtId="1" fontId="11" fillId="0" borderId="1" xfId="1" applyNumberFormat="1" applyFont="1" applyFill="1" applyBorder="1" applyAlignment="1" applyProtection="1">
      <alignment horizontal="center" vertical="center" wrapText="1"/>
    </xf>
    <xf numFmtId="44" fontId="5" fillId="0" borderId="1" xfId="0" applyNumberFormat="1" applyFont="1" applyFill="1" applyBorder="1" applyAlignment="1">
      <alignment horizontal="left" wrapText="1"/>
    </xf>
    <xf numFmtId="3" fontId="5" fillId="0" borderId="1" xfId="2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/>
    <xf numFmtId="2" fontId="5" fillId="0" borderId="1" xfId="2" applyNumberFormat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 applyProtection="1">
      <alignment horizontal="left" vertical="center" wrapText="1"/>
    </xf>
    <xf numFmtId="0" fontId="11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14" fillId="0" borderId="2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5" fillId="0" borderId="1" xfId="0" applyFont="1" applyFill="1" applyBorder="1"/>
    <xf numFmtId="0" fontId="5" fillId="0" borderId="1" xfId="1" applyNumberFormat="1" applyFont="1" applyFill="1" applyBorder="1" applyAlignment="1" applyProtection="1">
      <alignment horizontal="center" vertical="center" wrapText="1"/>
    </xf>
    <xf numFmtId="44" fontId="5" fillId="0" borderId="3" xfId="0" applyNumberFormat="1" applyFont="1" applyFill="1" applyBorder="1" applyAlignment="1">
      <alignment horizontal="center"/>
    </xf>
    <xf numFmtId="44" fontId="5" fillId="0" borderId="4" xfId="0" applyNumberFormat="1" applyFont="1" applyFill="1" applyBorder="1" applyAlignment="1">
      <alignment horizontal="center"/>
    </xf>
    <xf numFmtId="44" fontId="5" fillId="0" borderId="5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/>
    </xf>
    <xf numFmtId="44" fontId="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/>
    </xf>
  </cellXfs>
  <cellStyles count="3">
    <cellStyle name="Iau?iue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1"/>
  <sheetViews>
    <sheetView tabSelected="1" topLeftCell="A61" zoomScale="84" zoomScaleNormal="84" zoomScaleSheetLayoutView="100" zoomScalePageLayoutView="91" workbookViewId="0">
      <selection activeCell="A70" sqref="A70:J71"/>
    </sheetView>
  </sheetViews>
  <sheetFormatPr defaultRowHeight="12.75" x14ac:dyDescent="0.2"/>
  <cols>
    <col min="1" max="1" width="7.5703125" style="8" customWidth="1"/>
    <col min="2" max="2" width="13.5703125" style="6" customWidth="1"/>
    <col min="3" max="3" width="14" style="9" customWidth="1"/>
    <col min="4" max="4" width="8" style="9" customWidth="1"/>
    <col min="5" max="5" width="9.140625" style="9"/>
    <col min="6" max="6" width="12.42578125" style="9" customWidth="1"/>
    <col min="7" max="7" width="11.85546875" style="9" customWidth="1"/>
    <col min="8" max="8" width="11.7109375" style="9" customWidth="1"/>
    <col min="9" max="9" width="12.140625" style="9" customWidth="1"/>
    <col min="10" max="10" width="12.42578125" style="9" customWidth="1"/>
    <col min="11" max="13" width="14" style="9" customWidth="1"/>
    <col min="14" max="14" width="12.140625" style="9" customWidth="1"/>
    <col min="15" max="15" width="8.7109375" style="9" customWidth="1"/>
    <col min="16" max="16" width="6.28515625" style="9" customWidth="1"/>
    <col min="17" max="17" width="5.5703125" style="9" customWidth="1"/>
    <col min="18" max="18" width="6.5703125" style="9" customWidth="1"/>
    <col min="19" max="19" width="8" style="9" customWidth="1"/>
    <col min="20" max="21" width="6.85546875" style="9" customWidth="1"/>
    <col min="22" max="22" width="14.140625" style="9" customWidth="1"/>
    <col min="23" max="23" width="7.85546875" style="9" customWidth="1"/>
    <col min="24" max="24" width="7.5703125" style="9" customWidth="1"/>
    <col min="25" max="29" width="9.140625" style="11"/>
    <col min="30" max="16384" width="9.140625" style="9"/>
  </cols>
  <sheetData>
    <row r="1" spans="1:29" ht="74.25" customHeight="1" x14ac:dyDescent="0.2">
      <c r="N1" s="10"/>
      <c r="O1" s="10"/>
      <c r="P1" s="10"/>
      <c r="Q1" s="69"/>
      <c r="R1" s="69"/>
      <c r="S1" s="70"/>
      <c r="T1" s="70"/>
      <c r="U1" s="70"/>
      <c r="V1" s="70"/>
      <c r="W1" s="70"/>
      <c r="X1" s="70"/>
    </row>
    <row r="2" spans="1:29" ht="17.25" customHeight="1" x14ac:dyDescent="0.25">
      <c r="A2" s="32"/>
      <c r="B2" s="29"/>
      <c r="C2" s="33"/>
      <c r="D2" s="33"/>
      <c r="E2" s="33"/>
      <c r="F2" s="33"/>
      <c r="G2" s="33"/>
      <c r="H2" s="33"/>
      <c r="I2" s="33"/>
      <c r="J2" s="33"/>
      <c r="K2" s="33"/>
      <c r="L2" s="33"/>
      <c r="M2" s="36"/>
      <c r="N2" s="37"/>
      <c r="O2" s="72"/>
      <c r="P2" s="72"/>
      <c r="Q2" s="34"/>
      <c r="R2" s="34"/>
      <c r="S2" s="35"/>
      <c r="T2" s="35"/>
      <c r="U2" s="35"/>
      <c r="V2" s="35"/>
      <c r="W2" s="35"/>
      <c r="X2" s="35"/>
    </row>
    <row r="3" spans="1:29" ht="24" customHeight="1" x14ac:dyDescent="0.25">
      <c r="A3" s="32"/>
      <c r="B3" s="38"/>
      <c r="C3" s="38"/>
      <c r="D3" s="38"/>
      <c r="E3" s="38"/>
      <c r="F3" s="33"/>
      <c r="G3" s="33"/>
      <c r="H3" s="33"/>
      <c r="I3" s="33"/>
      <c r="J3" s="33"/>
      <c r="K3" s="33"/>
      <c r="L3" s="33"/>
      <c r="M3" s="38"/>
      <c r="N3" s="38"/>
      <c r="O3" s="38"/>
      <c r="P3" s="38"/>
      <c r="Q3" s="34"/>
      <c r="R3" s="35"/>
      <c r="S3" s="35"/>
      <c r="T3" s="35"/>
      <c r="U3" s="35"/>
      <c r="V3" s="35"/>
      <c r="W3" s="35"/>
      <c r="X3" s="35"/>
    </row>
    <row r="4" spans="1:29" ht="22.5" customHeight="1" x14ac:dyDescent="0.25">
      <c r="A4" s="62" t="s">
        <v>99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29"/>
      <c r="W4" s="29"/>
      <c r="X4" s="29"/>
    </row>
    <row r="5" spans="1:29" x14ac:dyDescent="0.2">
      <c r="A5" s="60" t="s">
        <v>76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29"/>
      <c r="W5" s="29"/>
      <c r="X5" s="29"/>
    </row>
    <row r="6" spans="1:29" ht="18" customHeight="1" x14ac:dyDescent="0.2">
      <c r="A6" s="61" t="s">
        <v>12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</row>
    <row r="7" spans="1:29" ht="52.5" customHeight="1" x14ac:dyDescent="0.2">
      <c r="A7" s="66" t="s">
        <v>0</v>
      </c>
      <c r="B7" s="66" t="s">
        <v>62</v>
      </c>
      <c r="C7" s="66" t="s">
        <v>27</v>
      </c>
      <c r="D7" s="66" t="s">
        <v>60</v>
      </c>
      <c r="E7" s="66"/>
      <c r="F7" s="66"/>
      <c r="G7" s="66"/>
      <c r="H7" s="66"/>
      <c r="I7" s="66"/>
      <c r="J7" s="66"/>
      <c r="K7" s="67" t="s">
        <v>65</v>
      </c>
      <c r="L7" s="67" t="s">
        <v>66</v>
      </c>
      <c r="M7" s="66" t="s">
        <v>67</v>
      </c>
      <c r="N7" s="66" t="s">
        <v>61</v>
      </c>
      <c r="O7" s="66"/>
      <c r="P7" s="66" t="s">
        <v>70</v>
      </c>
      <c r="Q7" s="66"/>
      <c r="R7" s="66"/>
      <c r="S7" s="66"/>
      <c r="T7" s="64" t="s">
        <v>28</v>
      </c>
      <c r="U7" s="64" t="s">
        <v>30</v>
      </c>
      <c r="V7" s="64" t="s">
        <v>29</v>
      </c>
      <c r="W7" s="64" t="s">
        <v>71</v>
      </c>
      <c r="X7" s="64" t="s">
        <v>72</v>
      </c>
      <c r="Y7" s="63"/>
    </row>
    <row r="8" spans="1:29" ht="15.75" customHeight="1" x14ac:dyDescent="0.2">
      <c r="A8" s="66"/>
      <c r="B8" s="66"/>
      <c r="C8" s="73"/>
      <c r="D8" s="66" t="s">
        <v>5</v>
      </c>
      <c r="E8" s="71" t="s">
        <v>13</v>
      </c>
      <c r="F8" s="71"/>
      <c r="G8" s="71"/>
      <c r="H8" s="71"/>
      <c r="I8" s="71"/>
      <c r="J8" s="71"/>
      <c r="K8" s="67"/>
      <c r="L8" s="67"/>
      <c r="M8" s="66"/>
      <c r="N8" s="66" t="s">
        <v>69</v>
      </c>
      <c r="O8" s="66" t="s">
        <v>68</v>
      </c>
      <c r="P8" s="66" t="s">
        <v>1</v>
      </c>
      <c r="Q8" s="66" t="s">
        <v>2</v>
      </c>
      <c r="R8" s="66" t="s">
        <v>3</v>
      </c>
      <c r="S8" s="66" t="s">
        <v>4</v>
      </c>
      <c r="T8" s="64"/>
      <c r="U8" s="64"/>
      <c r="V8" s="64"/>
      <c r="W8" s="64"/>
      <c r="X8" s="64"/>
      <c r="Y8" s="63"/>
    </row>
    <row r="9" spans="1:29" ht="42" customHeight="1" x14ac:dyDescent="0.2">
      <c r="A9" s="66"/>
      <c r="B9" s="66"/>
      <c r="C9" s="73"/>
      <c r="D9" s="66"/>
      <c r="E9" s="67" t="s">
        <v>63</v>
      </c>
      <c r="F9" s="67" t="s">
        <v>8</v>
      </c>
      <c r="G9" s="65" t="s">
        <v>64</v>
      </c>
      <c r="H9" s="68" t="s">
        <v>11</v>
      </c>
      <c r="I9" s="67" t="s">
        <v>22</v>
      </c>
      <c r="J9" s="67"/>
      <c r="K9" s="67"/>
      <c r="L9" s="67"/>
      <c r="M9" s="66"/>
      <c r="N9" s="66"/>
      <c r="O9" s="66"/>
      <c r="P9" s="66"/>
      <c r="Q9" s="66"/>
      <c r="R9" s="66"/>
      <c r="S9" s="66"/>
      <c r="T9" s="64"/>
      <c r="U9" s="64"/>
      <c r="V9" s="64"/>
      <c r="W9" s="64"/>
      <c r="X9" s="64"/>
      <c r="Y9" s="63"/>
    </row>
    <row r="10" spans="1:29" ht="90" customHeight="1" x14ac:dyDescent="0.2">
      <c r="A10" s="66"/>
      <c r="B10" s="66"/>
      <c r="C10" s="73"/>
      <c r="D10" s="66"/>
      <c r="E10" s="67"/>
      <c r="F10" s="67"/>
      <c r="G10" s="65"/>
      <c r="H10" s="68"/>
      <c r="I10" s="2" t="s">
        <v>10</v>
      </c>
      <c r="J10" s="2" t="s">
        <v>9</v>
      </c>
      <c r="K10" s="67"/>
      <c r="L10" s="67"/>
      <c r="M10" s="66"/>
      <c r="N10" s="66"/>
      <c r="O10" s="66"/>
      <c r="P10" s="66"/>
      <c r="Q10" s="66"/>
      <c r="R10" s="66"/>
      <c r="S10" s="66"/>
      <c r="T10" s="64"/>
      <c r="U10" s="64"/>
      <c r="V10" s="64"/>
      <c r="W10" s="64"/>
      <c r="X10" s="64"/>
      <c r="Y10" s="63"/>
    </row>
    <row r="11" spans="1:29" s="6" customFormat="1" ht="15.75" customHeight="1" x14ac:dyDescent="0.2">
      <c r="A11" s="1">
        <v>1</v>
      </c>
      <c r="B11" s="1">
        <v>2</v>
      </c>
      <c r="C11" s="1">
        <v>3</v>
      </c>
      <c r="D11" s="1">
        <v>4</v>
      </c>
      <c r="E11" s="1">
        <v>5</v>
      </c>
      <c r="F11" s="1">
        <v>6</v>
      </c>
      <c r="G11" s="12">
        <v>7</v>
      </c>
      <c r="H11" s="1">
        <v>8</v>
      </c>
      <c r="I11" s="1">
        <v>9</v>
      </c>
      <c r="J11" s="1">
        <v>10</v>
      </c>
      <c r="K11" s="2">
        <v>11</v>
      </c>
      <c r="L11" s="2">
        <v>12</v>
      </c>
      <c r="M11" s="2">
        <v>13</v>
      </c>
      <c r="N11" s="1">
        <v>14</v>
      </c>
      <c r="O11" s="1">
        <v>15</v>
      </c>
      <c r="P11" s="1">
        <v>16</v>
      </c>
      <c r="Q11" s="1">
        <v>17</v>
      </c>
      <c r="R11" s="1">
        <v>18</v>
      </c>
      <c r="S11" s="1">
        <v>19</v>
      </c>
      <c r="T11" s="1">
        <v>20</v>
      </c>
      <c r="U11" s="1">
        <v>21</v>
      </c>
      <c r="V11" s="1">
        <v>22</v>
      </c>
      <c r="W11" s="1">
        <v>23</v>
      </c>
      <c r="X11" s="1">
        <v>24</v>
      </c>
      <c r="Y11" s="3"/>
      <c r="Z11" s="3"/>
      <c r="AA11" s="3"/>
      <c r="AB11" s="3"/>
      <c r="AC11" s="3"/>
    </row>
    <row r="12" spans="1:29" ht="18.75" customHeight="1" x14ac:dyDescent="0.2">
      <c r="A12" s="13" t="s">
        <v>14</v>
      </c>
      <c r="B12" s="7"/>
      <c r="C12" s="71" t="s">
        <v>6</v>
      </c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14"/>
      <c r="Z12" s="14"/>
      <c r="AA12" s="14"/>
    </row>
    <row r="13" spans="1:29" ht="16.5" customHeight="1" x14ac:dyDescent="0.2">
      <c r="A13" s="71" t="s">
        <v>73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15"/>
      <c r="Z13" s="15"/>
      <c r="AA13" s="15"/>
    </row>
    <row r="14" spans="1:29" ht="19.5" customHeight="1" x14ac:dyDescent="0.2">
      <c r="A14" s="39" t="s">
        <v>41</v>
      </c>
      <c r="B14" s="40"/>
      <c r="C14" s="74" t="s">
        <v>18</v>
      </c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15"/>
      <c r="Z14" s="15"/>
      <c r="AA14" s="15"/>
    </row>
    <row r="15" spans="1:29" ht="81" customHeight="1" x14ac:dyDescent="0.2">
      <c r="A15" s="39" t="s">
        <v>77</v>
      </c>
      <c r="B15" s="41" t="s">
        <v>109</v>
      </c>
      <c r="C15" s="42" t="s">
        <v>116</v>
      </c>
      <c r="D15" s="43">
        <v>2628.2</v>
      </c>
      <c r="E15" s="43">
        <v>2628.2</v>
      </c>
      <c r="F15" s="42" t="s">
        <v>85</v>
      </c>
      <c r="G15" s="42" t="s">
        <v>85</v>
      </c>
      <c r="H15" s="42" t="s">
        <v>85</v>
      </c>
      <c r="I15" s="42" t="s">
        <v>85</v>
      </c>
      <c r="J15" s="42" t="s">
        <v>85</v>
      </c>
      <c r="K15" s="42" t="s">
        <v>85</v>
      </c>
      <c r="L15" s="42" t="s">
        <v>85</v>
      </c>
      <c r="M15" s="43">
        <v>2628.2</v>
      </c>
      <c r="N15" s="43">
        <v>2628.2</v>
      </c>
      <c r="O15" s="43"/>
      <c r="P15" s="43"/>
      <c r="Q15" s="43"/>
      <c r="R15" s="43"/>
      <c r="S15" s="43">
        <v>2628.2</v>
      </c>
      <c r="T15" s="43">
        <v>12</v>
      </c>
      <c r="U15" s="43"/>
      <c r="V15" s="43"/>
      <c r="W15" s="43"/>
      <c r="X15" s="44">
        <v>2631.05</v>
      </c>
      <c r="Y15" s="15"/>
      <c r="Z15" s="15"/>
      <c r="AA15" s="15"/>
    </row>
    <row r="16" spans="1:29" ht="104.25" customHeight="1" x14ac:dyDescent="0.2">
      <c r="A16" s="39" t="s">
        <v>78</v>
      </c>
      <c r="B16" s="41" t="s">
        <v>110</v>
      </c>
      <c r="C16" s="42" t="s">
        <v>90</v>
      </c>
      <c r="D16" s="43">
        <v>125.2</v>
      </c>
      <c r="E16" s="43">
        <v>125.2</v>
      </c>
      <c r="F16" s="42" t="s">
        <v>85</v>
      </c>
      <c r="G16" s="42" t="s">
        <v>85</v>
      </c>
      <c r="H16" s="42" t="s">
        <v>85</v>
      </c>
      <c r="I16" s="42" t="s">
        <v>85</v>
      </c>
      <c r="J16" s="42" t="s">
        <v>85</v>
      </c>
      <c r="K16" s="42" t="s">
        <v>85</v>
      </c>
      <c r="L16" s="42" t="s">
        <v>85</v>
      </c>
      <c r="M16" s="43">
        <v>125.2</v>
      </c>
      <c r="N16" s="43">
        <v>125.2</v>
      </c>
      <c r="O16" s="43"/>
      <c r="P16" s="43"/>
      <c r="Q16" s="43"/>
      <c r="R16" s="43">
        <v>125.2</v>
      </c>
      <c r="S16" s="44"/>
      <c r="T16" s="43">
        <v>10</v>
      </c>
      <c r="U16" s="43"/>
      <c r="V16" s="45">
        <v>55480</v>
      </c>
      <c r="W16" s="43"/>
      <c r="X16" s="43">
        <v>160.5</v>
      </c>
      <c r="Y16" s="15"/>
      <c r="Z16" s="15"/>
      <c r="AA16" s="15"/>
    </row>
    <row r="17" spans="1:27" ht="18" customHeight="1" x14ac:dyDescent="0.2">
      <c r="A17" s="71" t="s">
        <v>31</v>
      </c>
      <c r="B17" s="71"/>
      <c r="C17" s="71"/>
      <c r="D17" s="16">
        <f>SUM(D15:D16)</f>
        <v>2753.3999999999996</v>
      </c>
      <c r="E17" s="16">
        <f>SUM(E15:E16)</f>
        <v>2753.3999999999996</v>
      </c>
      <c r="F17" s="30"/>
      <c r="G17" s="30"/>
      <c r="H17" s="30"/>
      <c r="I17" s="30"/>
      <c r="J17" s="30"/>
      <c r="K17" s="30"/>
      <c r="L17" s="30"/>
      <c r="M17" s="16">
        <f t="shared" ref="M17:X17" si="0">SUM(M15:M16)</f>
        <v>2753.3999999999996</v>
      </c>
      <c r="N17" s="16">
        <f t="shared" si="0"/>
        <v>2753.3999999999996</v>
      </c>
      <c r="O17" s="16">
        <f t="shared" si="0"/>
        <v>0</v>
      </c>
      <c r="P17" s="16">
        <f t="shared" si="0"/>
        <v>0</v>
      </c>
      <c r="Q17" s="16">
        <f t="shared" si="0"/>
        <v>0</v>
      </c>
      <c r="R17" s="16">
        <f t="shared" si="0"/>
        <v>125.2</v>
      </c>
      <c r="S17" s="16">
        <f t="shared" si="0"/>
        <v>2628.2</v>
      </c>
      <c r="T17" s="16"/>
      <c r="U17" s="16">
        <f t="shared" si="0"/>
        <v>0</v>
      </c>
      <c r="V17" s="27">
        <f t="shared" si="0"/>
        <v>55480</v>
      </c>
      <c r="W17" s="16">
        <f t="shared" si="0"/>
        <v>0</v>
      </c>
      <c r="X17" s="17">
        <f t="shared" si="0"/>
        <v>2791.55</v>
      </c>
      <c r="Y17" s="3"/>
      <c r="Z17" s="3"/>
      <c r="AA17" s="3"/>
    </row>
    <row r="18" spans="1:27" ht="16.5" customHeight="1" x14ac:dyDescent="0.2">
      <c r="A18" s="39" t="s">
        <v>40</v>
      </c>
      <c r="B18" s="31"/>
      <c r="C18" s="74" t="s">
        <v>15</v>
      </c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14"/>
      <c r="Z18" s="14"/>
      <c r="AA18" s="14"/>
    </row>
    <row r="19" spans="1:27" ht="114.75" x14ac:dyDescent="0.2">
      <c r="A19" s="39" t="s">
        <v>79</v>
      </c>
      <c r="B19" s="46" t="s">
        <v>93</v>
      </c>
      <c r="C19" s="30">
        <v>10</v>
      </c>
      <c r="D19" s="30">
        <v>485.1</v>
      </c>
      <c r="E19" s="30">
        <v>485.1</v>
      </c>
      <c r="F19" s="42" t="s">
        <v>85</v>
      </c>
      <c r="G19" s="42" t="s">
        <v>85</v>
      </c>
      <c r="H19" s="42" t="s">
        <v>85</v>
      </c>
      <c r="I19" s="42" t="s">
        <v>85</v>
      </c>
      <c r="J19" s="42" t="s">
        <v>85</v>
      </c>
      <c r="K19" s="42" t="s">
        <v>85</v>
      </c>
      <c r="L19" s="42" t="s">
        <v>85</v>
      </c>
      <c r="M19" s="30">
        <v>485.1</v>
      </c>
      <c r="N19" s="5"/>
      <c r="O19" s="30">
        <v>485.1</v>
      </c>
      <c r="P19" s="30"/>
      <c r="Q19" s="30"/>
      <c r="R19" s="30">
        <v>485.1</v>
      </c>
      <c r="S19" s="30"/>
      <c r="T19" s="30"/>
      <c r="U19" s="30"/>
      <c r="V19" s="30"/>
      <c r="W19" s="30"/>
      <c r="X19" s="30"/>
      <c r="Y19" s="4"/>
      <c r="Z19" s="4"/>
      <c r="AA19" s="4"/>
    </row>
    <row r="20" spans="1:27" ht="17.25" customHeight="1" x14ac:dyDescent="0.2">
      <c r="A20" s="71" t="s">
        <v>32</v>
      </c>
      <c r="B20" s="71"/>
      <c r="C20" s="71"/>
      <c r="D20" s="30">
        <f>D19</f>
        <v>485.1</v>
      </c>
      <c r="E20" s="30">
        <f>E19</f>
        <v>485.1</v>
      </c>
      <c r="F20" s="47" t="s">
        <v>85</v>
      </c>
      <c r="G20" s="47" t="s">
        <v>85</v>
      </c>
      <c r="H20" s="47" t="s">
        <v>85</v>
      </c>
      <c r="I20" s="47" t="s">
        <v>85</v>
      </c>
      <c r="J20" s="47" t="s">
        <v>85</v>
      </c>
      <c r="K20" s="47" t="s">
        <v>85</v>
      </c>
      <c r="L20" s="47" t="s">
        <v>85</v>
      </c>
      <c r="M20" s="30">
        <f>M19</f>
        <v>485.1</v>
      </c>
      <c r="N20" s="30">
        <f>N19</f>
        <v>0</v>
      </c>
      <c r="O20" s="30">
        <f t="shared" ref="O20:R20" si="1">O19</f>
        <v>485.1</v>
      </c>
      <c r="P20" s="30">
        <f t="shared" si="1"/>
        <v>0</v>
      </c>
      <c r="Q20" s="30">
        <f t="shared" si="1"/>
        <v>0</v>
      </c>
      <c r="R20" s="30">
        <f t="shared" si="1"/>
        <v>485.1</v>
      </c>
      <c r="S20" s="30">
        <f>S19</f>
        <v>0</v>
      </c>
      <c r="T20" s="30"/>
      <c r="U20" s="30"/>
      <c r="V20" s="30"/>
      <c r="W20" s="30"/>
      <c r="X20" s="30"/>
      <c r="Y20" s="3"/>
      <c r="Z20" s="3"/>
      <c r="AA20" s="3"/>
    </row>
    <row r="21" spans="1:27" x14ac:dyDescent="0.2">
      <c r="A21" s="39" t="s">
        <v>39</v>
      </c>
      <c r="B21" s="48"/>
      <c r="C21" s="71" t="s">
        <v>16</v>
      </c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14"/>
      <c r="Z21" s="14"/>
      <c r="AA21" s="14"/>
    </row>
    <row r="22" spans="1:27" x14ac:dyDescent="0.2">
      <c r="A22" s="1"/>
      <c r="B22" s="30"/>
      <c r="C22" s="5"/>
      <c r="D22" s="5"/>
      <c r="E22" s="30"/>
      <c r="F22" s="47"/>
      <c r="G22" s="47"/>
      <c r="H22" s="47"/>
      <c r="I22" s="47"/>
      <c r="J22" s="47"/>
      <c r="K22" s="47"/>
      <c r="L22" s="30"/>
      <c r="M22" s="30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14"/>
      <c r="Z22" s="14"/>
      <c r="AA22" s="14"/>
    </row>
    <row r="23" spans="1:27" ht="15.75" customHeight="1" x14ac:dyDescent="0.2">
      <c r="A23" s="71" t="s">
        <v>33</v>
      </c>
      <c r="B23" s="71"/>
      <c r="C23" s="71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5"/>
      <c r="O23" s="5"/>
      <c r="P23" s="30"/>
      <c r="Q23" s="30"/>
      <c r="R23" s="30"/>
      <c r="S23" s="30"/>
      <c r="T23" s="30"/>
      <c r="U23" s="30"/>
      <c r="V23" s="30"/>
      <c r="W23" s="30"/>
      <c r="X23" s="30"/>
      <c r="Y23" s="4"/>
      <c r="Z23" s="4"/>
      <c r="AA23" s="4"/>
    </row>
    <row r="24" spans="1:27" x14ac:dyDescent="0.2">
      <c r="A24" s="39" t="s">
        <v>34</v>
      </c>
      <c r="B24" s="48"/>
      <c r="C24" s="71" t="s">
        <v>23</v>
      </c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4"/>
      <c r="Z24" s="4"/>
      <c r="AA24" s="4"/>
    </row>
    <row r="25" spans="1:27" ht="89.25" x14ac:dyDescent="0.2">
      <c r="A25" s="39" t="s">
        <v>80</v>
      </c>
      <c r="B25" s="49" t="s">
        <v>111</v>
      </c>
      <c r="C25" s="30" t="s">
        <v>119</v>
      </c>
      <c r="D25" s="30">
        <v>196.8</v>
      </c>
      <c r="E25" s="30">
        <v>196.8</v>
      </c>
      <c r="F25" s="42" t="s">
        <v>85</v>
      </c>
      <c r="G25" s="42" t="s">
        <v>85</v>
      </c>
      <c r="H25" s="42" t="s">
        <v>85</v>
      </c>
      <c r="I25" s="42" t="s">
        <v>85</v>
      </c>
      <c r="J25" s="42" t="s">
        <v>85</v>
      </c>
      <c r="K25" s="42" t="s">
        <v>85</v>
      </c>
      <c r="L25" s="42" t="s">
        <v>85</v>
      </c>
      <c r="M25" s="30">
        <v>196.8</v>
      </c>
      <c r="N25" s="30">
        <v>196.8</v>
      </c>
      <c r="O25" s="30"/>
      <c r="P25" s="30"/>
      <c r="Q25" s="30"/>
      <c r="R25" s="30"/>
      <c r="S25" s="30">
        <v>196.8</v>
      </c>
      <c r="T25" s="30">
        <v>36</v>
      </c>
      <c r="U25" s="30"/>
      <c r="V25" s="30">
        <v>22750</v>
      </c>
      <c r="W25" s="30"/>
      <c r="X25" s="30">
        <v>65.75</v>
      </c>
      <c r="Y25" s="4"/>
      <c r="Z25" s="4"/>
      <c r="AA25" s="4"/>
    </row>
    <row r="26" spans="1:27" ht="15" customHeight="1" x14ac:dyDescent="0.2">
      <c r="A26" s="71" t="s">
        <v>35</v>
      </c>
      <c r="B26" s="71"/>
      <c r="C26" s="71"/>
      <c r="D26" s="30">
        <f>SUM(D25:D25)</f>
        <v>196.8</v>
      </c>
      <c r="E26" s="30">
        <f>SUM(E25:E25)</f>
        <v>196.8</v>
      </c>
      <c r="F26" s="47" t="s">
        <v>85</v>
      </c>
      <c r="G26" s="47" t="s">
        <v>85</v>
      </c>
      <c r="H26" s="47" t="s">
        <v>85</v>
      </c>
      <c r="I26" s="47" t="s">
        <v>85</v>
      </c>
      <c r="J26" s="47" t="s">
        <v>85</v>
      </c>
      <c r="K26" s="47" t="s">
        <v>85</v>
      </c>
      <c r="L26" s="47" t="s">
        <v>85</v>
      </c>
      <c r="M26" s="30">
        <f t="shared" ref="M26:X26" si="2">SUM(M25:M25)</f>
        <v>196.8</v>
      </c>
      <c r="N26" s="30">
        <f t="shared" si="2"/>
        <v>196.8</v>
      </c>
      <c r="O26" s="30">
        <f t="shared" si="2"/>
        <v>0</v>
      </c>
      <c r="P26" s="30">
        <f t="shared" si="2"/>
        <v>0</v>
      </c>
      <c r="Q26" s="30">
        <f t="shared" si="2"/>
        <v>0</v>
      </c>
      <c r="R26" s="30">
        <f t="shared" si="2"/>
        <v>0</v>
      </c>
      <c r="S26" s="30">
        <f t="shared" si="2"/>
        <v>196.8</v>
      </c>
      <c r="T26" s="30"/>
      <c r="U26" s="30">
        <f t="shared" si="2"/>
        <v>0</v>
      </c>
      <c r="V26" s="30">
        <f t="shared" si="2"/>
        <v>22750</v>
      </c>
      <c r="W26" s="30">
        <f t="shared" si="2"/>
        <v>0</v>
      </c>
      <c r="X26" s="30">
        <f t="shared" si="2"/>
        <v>65.75</v>
      </c>
      <c r="Y26" s="14"/>
      <c r="Z26" s="14"/>
      <c r="AA26" s="14"/>
    </row>
    <row r="27" spans="1:27" ht="15.75" customHeight="1" x14ac:dyDescent="0.2">
      <c r="A27" s="39" t="s">
        <v>37</v>
      </c>
      <c r="B27" s="71" t="s">
        <v>74</v>
      </c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3"/>
      <c r="Z27" s="3"/>
      <c r="AA27" s="3"/>
    </row>
    <row r="28" spans="1:27" ht="38.25" x14ac:dyDescent="0.2">
      <c r="A28" s="39" t="s">
        <v>81</v>
      </c>
      <c r="B28" s="46" t="s">
        <v>83</v>
      </c>
      <c r="C28" s="30" t="s">
        <v>91</v>
      </c>
      <c r="D28" s="30">
        <v>100</v>
      </c>
      <c r="E28" s="30">
        <v>100</v>
      </c>
      <c r="F28" s="47" t="s">
        <v>85</v>
      </c>
      <c r="G28" s="47" t="s">
        <v>85</v>
      </c>
      <c r="H28" s="47" t="s">
        <v>85</v>
      </c>
      <c r="I28" s="47" t="s">
        <v>85</v>
      </c>
      <c r="J28" s="47" t="s">
        <v>85</v>
      </c>
      <c r="K28" s="47" t="s">
        <v>85</v>
      </c>
      <c r="L28" s="47" t="s">
        <v>85</v>
      </c>
      <c r="M28" s="30">
        <v>100</v>
      </c>
      <c r="N28" s="30">
        <v>100</v>
      </c>
      <c r="O28" s="5"/>
      <c r="P28" s="5">
        <v>25</v>
      </c>
      <c r="Q28" s="30">
        <v>25</v>
      </c>
      <c r="R28" s="30">
        <v>25</v>
      </c>
      <c r="S28" s="30">
        <v>25</v>
      </c>
      <c r="T28" s="30"/>
      <c r="U28" s="30"/>
      <c r="V28" s="30"/>
      <c r="W28" s="30"/>
      <c r="X28" s="30"/>
      <c r="Y28" s="14"/>
      <c r="Z28" s="14"/>
      <c r="AA28" s="14"/>
    </row>
    <row r="29" spans="1:27" ht="15.75" customHeight="1" x14ac:dyDescent="0.2">
      <c r="A29" s="71" t="s">
        <v>36</v>
      </c>
      <c r="B29" s="71"/>
      <c r="C29" s="71"/>
      <c r="D29" s="30">
        <v>100</v>
      </c>
      <c r="E29" s="30">
        <v>100</v>
      </c>
      <c r="F29" s="47" t="s">
        <v>85</v>
      </c>
      <c r="G29" s="47" t="s">
        <v>85</v>
      </c>
      <c r="H29" s="47" t="s">
        <v>85</v>
      </c>
      <c r="I29" s="47" t="s">
        <v>85</v>
      </c>
      <c r="J29" s="47" t="s">
        <v>85</v>
      </c>
      <c r="K29" s="47" t="s">
        <v>85</v>
      </c>
      <c r="L29" s="47" t="s">
        <v>85</v>
      </c>
      <c r="M29" s="30">
        <v>100</v>
      </c>
      <c r="N29" s="30">
        <v>100</v>
      </c>
      <c r="O29" s="5"/>
      <c r="P29" s="5">
        <v>25</v>
      </c>
      <c r="Q29" s="30">
        <v>25</v>
      </c>
      <c r="R29" s="30">
        <v>25</v>
      </c>
      <c r="S29" s="30">
        <v>25</v>
      </c>
      <c r="T29" s="30"/>
      <c r="U29" s="30"/>
      <c r="V29" s="30"/>
      <c r="W29" s="30"/>
      <c r="X29" s="30"/>
      <c r="Y29" s="4"/>
      <c r="Z29" s="4"/>
      <c r="AA29" s="4"/>
    </row>
    <row r="30" spans="1:27" x14ac:dyDescent="0.2">
      <c r="A30" s="39" t="s">
        <v>48</v>
      </c>
      <c r="B30" s="71" t="s">
        <v>19</v>
      </c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4"/>
      <c r="Z30" s="4"/>
      <c r="AA30" s="4"/>
    </row>
    <row r="31" spans="1:27" ht="51" x14ac:dyDescent="0.2">
      <c r="A31" s="39" t="s">
        <v>84</v>
      </c>
      <c r="B31" s="46" t="s">
        <v>94</v>
      </c>
      <c r="C31" s="30" t="s">
        <v>90</v>
      </c>
      <c r="D31" s="30">
        <v>1133.3</v>
      </c>
      <c r="E31" s="30">
        <v>1133.3</v>
      </c>
      <c r="F31" s="42" t="s">
        <v>85</v>
      </c>
      <c r="G31" s="42" t="s">
        <v>85</v>
      </c>
      <c r="H31" s="42" t="s">
        <v>85</v>
      </c>
      <c r="I31" s="42" t="s">
        <v>85</v>
      </c>
      <c r="J31" s="42" t="s">
        <v>85</v>
      </c>
      <c r="K31" s="42" t="s">
        <v>85</v>
      </c>
      <c r="L31" s="42" t="s">
        <v>85</v>
      </c>
      <c r="M31" s="30">
        <v>1133.3</v>
      </c>
      <c r="N31" s="30">
        <v>1133.3</v>
      </c>
      <c r="O31" s="5"/>
      <c r="P31" s="30"/>
      <c r="Q31" s="30"/>
      <c r="R31" s="30"/>
      <c r="S31" s="30">
        <v>1133.3</v>
      </c>
      <c r="T31" s="30"/>
      <c r="U31" s="30"/>
      <c r="V31" s="30"/>
      <c r="W31" s="5"/>
      <c r="X31" s="5"/>
      <c r="Y31" s="4"/>
      <c r="Z31" s="4"/>
      <c r="AA31" s="4"/>
    </row>
    <row r="32" spans="1:27" ht="17.25" customHeight="1" x14ac:dyDescent="0.2">
      <c r="A32" s="71" t="s">
        <v>38</v>
      </c>
      <c r="B32" s="71"/>
      <c r="C32" s="71"/>
      <c r="D32" s="30">
        <f>D31</f>
        <v>1133.3</v>
      </c>
      <c r="E32" s="30">
        <f>E31</f>
        <v>1133.3</v>
      </c>
      <c r="F32" s="47" t="s">
        <v>85</v>
      </c>
      <c r="G32" s="47" t="s">
        <v>85</v>
      </c>
      <c r="H32" s="47" t="s">
        <v>85</v>
      </c>
      <c r="I32" s="47" t="s">
        <v>85</v>
      </c>
      <c r="J32" s="47" t="s">
        <v>85</v>
      </c>
      <c r="K32" s="47" t="s">
        <v>85</v>
      </c>
      <c r="L32" s="47" t="s">
        <v>85</v>
      </c>
      <c r="M32" s="30">
        <f>M31</f>
        <v>1133.3</v>
      </c>
      <c r="N32" s="30">
        <f t="shared" ref="N32:W32" si="3">N31</f>
        <v>1133.3</v>
      </c>
      <c r="O32" s="30">
        <f t="shared" si="3"/>
        <v>0</v>
      </c>
      <c r="P32" s="30">
        <f t="shared" si="3"/>
        <v>0</v>
      </c>
      <c r="Q32" s="30">
        <f t="shared" si="3"/>
        <v>0</v>
      </c>
      <c r="R32" s="30">
        <f t="shared" si="3"/>
        <v>0</v>
      </c>
      <c r="S32" s="30">
        <f t="shared" si="3"/>
        <v>1133.3</v>
      </c>
      <c r="T32" s="30"/>
      <c r="U32" s="30">
        <f t="shared" si="3"/>
        <v>0</v>
      </c>
      <c r="V32" s="30">
        <f t="shared" si="3"/>
        <v>0</v>
      </c>
      <c r="W32" s="30">
        <f t="shared" si="3"/>
        <v>0</v>
      </c>
      <c r="X32" s="30">
        <f>X31</f>
        <v>0</v>
      </c>
      <c r="Y32" s="4"/>
      <c r="Z32" s="4"/>
      <c r="AA32" s="4"/>
    </row>
    <row r="33" spans="1:27" ht="15" customHeight="1" x14ac:dyDescent="0.2">
      <c r="A33" s="39" t="s">
        <v>49</v>
      </c>
      <c r="B33" s="48"/>
      <c r="C33" s="74" t="s">
        <v>17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</row>
    <row r="34" spans="1:27" x14ac:dyDescent="0.2">
      <c r="A34" s="20"/>
      <c r="B34" s="31"/>
      <c r="C34" s="30"/>
      <c r="D34" s="30"/>
      <c r="E34" s="30"/>
      <c r="F34" s="47"/>
      <c r="G34" s="47"/>
      <c r="H34" s="47"/>
      <c r="I34" s="47"/>
      <c r="J34" s="47"/>
      <c r="K34" s="47"/>
      <c r="L34" s="30"/>
      <c r="M34" s="30"/>
      <c r="N34" s="5"/>
      <c r="O34" s="5"/>
      <c r="P34" s="5"/>
      <c r="Q34" s="30"/>
      <c r="R34" s="30"/>
      <c r="S34" s="30"/>
      <c r="T34" s="30"/>
      <c r="U34" s="30"/>
      <c r="V34" s="30"/>
      <c r="W34" s="30"/>
      <c r="X34" s="30"/>
      <c r="Y34" s="4"/>
      <c r="Z34" s="4"/>
      <c r="AA34" s="4"/>
    </row>
    <row r="35" spans="1:27" ht="14.25" customHeight="1" x14ac:dyDescent="0.2">
      <c r="A35" s="71" t="s">
        <v>50</v>
      </c>
      <c r="B35" s="71"/>
      <c r="C35" s="71"/>
      <c r="D35" s="5"/>
      <c r="E35" s="30"/>
      <c r="F35" s="30"/>
      <c r="G35" s="30"/>
      <c r="H35" s="30"/>
      <c r="I35" s="30"/>
      <c r="J35" s="30"/>
      <c r="K35" s="30"/>
      <c r="L35" s="30"/>
      <c r="M35" s="30"/>
      <c r="N35" s="5"/>
      <c r="O35" s="5"/>
      <c r="P35" s="5"/>
      <c r="Q35" s="30"/>
      <c r="R35" s="30"/>
      <c r="S35" s="30"/>
      <c r="T35" s="30"/>
      <c r="U35" s="30"/>
      <c r="V35" s="30"/>
      <c r="W35" s="30"/>
      <c r="X35" s="30"/>
      <c r="Y35" s="3"/>
      <c r="Z35" s="3"/>
      <c r="AA35" s="3"/>
    </row>
    <row r="36" spans="1:27" ht="21" hidden="1" customHeight="1" x14ac:dyDescent="0.2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3"/>
      <c r="Z36" s="3"/>
      <c r="AA36" s="3"/>
    </row>
    <row r="37" spans="1:27" x14ac:dyDescent="0.2">
      <c r="A37" s="20" t="s">
        <v>51</v>
      </c>
      <c r="B37" s="31"/>
      <c r="C37" s="71" t="s">
        <v>20</v>
      </c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</row>
    <row r="38" spans="1:27" ht="15.75" customHeight="1" x14ac:dyDescent="0.2">
      <c r="A38" s="71" t="s">
        <v>52</v>
      </c>
      <c r="B38" s="71"/>
      <c r="C38" s="71"/>
      <c r="D38" s="30"/>
      <c r="E38" s="30"/>
      <c r="F38" s="47" t="s">
        <v>85</v>
      </c>
      <c r="G38" s="47" t="s">
        <v>85</v>
      </c>
      <c r="H38" s="47" t="s">
        <v>85</v>
      </c>
      <c r="I38" s="47" t="s">
        <v>85</v>
      </c>
      <c r="J38" s="47" t="s">
        <v>85</v>
      </c>
      <c r="K38" s="47" t="s">
        <v>85</v>
      </c>
      <c r="L38" s="47" t="s">
        <v>85</v>
      </c>
      <c r="M38" s="30"/>
      <c r="N38" s="30"/>
      <c r="O38" s="5"/>
      <c r="P38" s="30"/>
      <c r="Q38" s="30"/>
      <c r="R38" s="30"/>
      <c r="S38" s="30"/>
      <c r="T38" s="30"/>
      <c r="U38" s="30"/>
      <c r="V38" s="5"/>
      <c r="W38" s="5"/>
      <c r="X38" s="5"/>
      <c r="Y38" s="3"/>
      <c r="Z38" s="3"/>
      <c r="AA38" s="3"/>
    </row>
    <row r="39" spans="1:27" x14ac:dyDescent="0.2">
      <c r="A39" s="71" t="s">
        <v>25</v>
      </c>
      <c r="B39" s="71"/>
      <c r="C39" s="71"/>
      <c r="D39" s="16">
        <f>D17+D20+D26+D29+D32+D38</f>
        <v>4668.5999999999995</v>
      </c>
      <c r="E39" s="16">
        <f>E17+E20+E26+E29+E32+E38</f>
        <v>4668.5999999999995</v>
      </c>
      <c r="F39" s="51" t="s">
        <v>85</v>
      </c>
      <c r="G39" s="51" t="s">
        <v>85</v>
      </c>
      <c r="H39" s="51" t="s">
        <v>85</v>
      </c>
      <c r="I39" s="51" t="s">
        <v>85</v>
      </c>
      <c r="J39" s="51" t="s">
        <v>85</v>
      </c>
      <c r="K39" s="51" t="s">
        <v>85</v>
      </c>
      <c r="L39" s="51" t="s">
        <v>85</v>
      </c>
      <c r="M39" s="16">
        <f t="shared" ref="M39:X39" si="4">M17+M20+M26+M29+M32+M38</f>
        <v>4668.5999999999995</v>
      </c>
      <c r="N39" s="16">
        <f t="shared" si="4"/>
        <v>4183.5</v>
      </c>
      <c r="O39" s="16">
        <f t="shared" si="4"/>
        <v>485.1</v>
      </c>
      <c r="P39" s="16">
        <f t="shared" si="4"/>
        <v>25</v>
      </c>
      <c r="Q39" s="16">
        <f t="shared" si="4"/>
        <v>25</v>
      </c>
      <c r="R39" s="16">
        <f t="shared" si="4"/>
        <v>635.30000000000007</v>
      </c>
      <c r="S39" s="17">
        <f t="shared" si="4"/>
        <v>3983.3</v>
      </c>
      <c r="T39" s="16"/>
      <c r="U39" s="16">
        <f t="shared" si="4"/>
        <v>0</v>
      </c>
      <c r="V39" s="17">
        <f t="shared" si="4"/>
        <v>78230</v>
      </c>
      <c r="W39" s="16">
        <f t="shared" si="4"/>
        <v>0</v>
      </c>
      <c r="X39" s="17">
        <f t="shared" si="4"/>
        <v>2857.3</v>
      </c>
      <c r="Y39" s="4"/>
      <c r="Z39" s="4"/>
      <c r="AA39" s="4"/>
    </row>
    <row r="40" spans="1:27" ht="16.149999999999999" customHeight="1" x14ac:dyDescent="0.2">
      <c r="A40" s="20" t="s">
        <v>21</v>
      </c>
      <c r="B40" s="31"/>
      <c r="C40" s="71" t="s">
        <v>7</v>
      </c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4"/>
      <c r="Z40" s="4"/>
      <c r="AA40" s="4"/>
    </row>
    <row r="41" spans="1:27" ht="16.899999999999999" customHeight="1" x14ac:dyDescent="0.2">
      <c r="A41" s="71" t="s">
        <v>42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3"/>
      <c r="Z41" s="3"/>
      <c r="AA41" s="3"/>
    </row>
    <row r="42" spans="1:27" ht="17.25" customHeight="1" x14ac:dyDescent="0.2">
      <c r="A42" s="20" t="s">
        <v>43</v>
      </c>
      <c r="B42" s="31"/>
      <c r="C42" s="74" t="s">
        <v>24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3"/>
      <c r="Z42" s="3"/>
      <c r="AA42" s="3"/>
    </row>
    <row r="43" spans="1:27" ht="100.5" customHeight="1" x14ac:dyDescent="0.2">
      <c r="A43" s="39" t="s">
        <v>95</v>
      </c>
      <c r="B43" s="52" t="s">
        <v>112</v>
      </c>
      <c r="C43" s="42" t="s">
        <v>98</v>
      </c>
      <c r="D43" s="42">
        <v>135.5</v>
      </c>
      <c r="E43" s="42">
        <v>135.5</v>
      </c>
      <c r="F43" s="42" t="s">
        <v>85</v>
      </c>
      <c r="G43" s="42" t="s">
        <v>85</v>
      </c>
      <c r="H43" s="42" t="s">
        <v>85</v>
      </c>
      <c r="I43" s="42" t="s">
        <v>85</v>
      </c>
      <c r="J43" s="42" t="s">
        <v>85</v>
      </c>
      <c r="K43" s="42" t="s">
        <v>85</v>
      </c>
      <c r="L43" s="42" t="s">
        <v>85</v>
      </c>
      <c r="M43" s="42">
        <v>135.5</v>
      </c>
      <c r="N43" s="42">
        <v>135.5</v>
      </c>
      <c r="O43" s="42"/>
      <c r="P43" s="42"/>
      <c r="Q43" s="42"/>
      <c r="R43" s="42">
        <v>135.5</v>
      </c>
      <c r="S43" s="42"/>
      <c r="T43" s="42">
        <v>5.7</v>
      </c>
      <c r="U43" s="42"/>
      <c r="V43" s="53">
        <v>8176</v>
      </c>
      <c r="W43" s="42"/>
      <c r="X43" s="42">
        <v>23.6</v>
      </c>
      <c r="Y43" s="28"/>
      <c r="Z43" s="28"/>
      <c r="AA43" s="28"/>
    </row>
    <row r="44" spans="1:27" ht="99.75" customHeight="1" x14ac:dyDescent="0.2">
      <c r="A44" s="39"/>
      <c r="B44" s="46" t="s">
        <v>113</v>
      </c>
      <c r="C44" s="42">
        <v>1</v>
      </c>
      <c r="D44" s="42">
        <v>194.2</v>
      </c>
      <c r="E44" s="42">
        <v>194.2</v>
      </c>
      <c r="F44" s="42" t="s">
        <v>85</v>
      </c>
      <c r="G44" s="42" t="s">
        <v>85</v>
      </c>
      <c r="H44" s="42" t="s">
        <v>85</v>
      </c>
      <c r="I44" s="42" t="s">
        <v>85</v>
      </c>
      <c r="J44" s="42" t="s">
        <v>85</v>
      </c>
      <c r="K44" s="42" t="s">
        <v>85</v>
      </c>
      <c r="L44" s="42" t="s">
        <v>85</v>
      </c>
      <c r="M44" s="42">
        <v>194.2</v>
      </c>
      <c r="N44" s="42">
        <v>194.2</v>
      </c>
      <c r="O44" s="42"/>
      <c r="P44" s="42"/>
      <c r="Q44" s="42"/>
      <c r="R44" s="42">
        <v>194.2</v>
      </c>
      <c r="S44" s="42"/>
      <c r="T44" s="42">
        <v>9</v>
      </c>
      <c r="U44" s="42"/>
      <c r="V44" s="53">
        <v>32850</v>
      </c>
      <c r="W44" s="42"/>
      <c r="X44" s="42">
        <v>141</v>
      </c>
      <c r="Y44" s="28"/>
      <c r="Z44" s="28"/>
      <c r="AA44" s="28"/>
    </row>
    <row r="45" spans="1:27" ht="126.75" customHeight="1" x14ac:dyDescent="0.2">
      <c r="A45" s="39" t="s">
        <v>96</v>
      </c>
      <c r="B45" s="46" t="s">
        <v>114</v>
      </c>
      <c r="C45" s="42" t="s">
        <v>98</v>
      </c>
      <c r="D45" s="42">
        <v>355.7</v>
      </c>
      <c r="E45" s="42">
        <v>355.7</v>
      </c>
      <c r="F45" s="42" t="s">
        <v>85</v>
      </c>
      <c r="G45" s="42" t="s">
        <v>85</v>
      </c>
      <c r="H45" s="42" t="s">
        <v>85</v>
      </c>
      <c r="I45" s="42" t="s">
        <v>85</v>
      </c>
      <c r="J45" s="42" t="s">
        <v>85</v>
      </c>
      <c r="K45" s="42" t="s">
        <v>85</v>
      </c>
      <c r="L45" s="42" t="s">
        <v>85</v>
      </c>
      <c r="M45" s="42">
        <v>355.7</v>
      </c>
      <c r="N45" s="42">
        <v>355.7</v>
      </c>
      <c r="O45" s="42"/>
      <c r="P45" s="42"/>
      <c r="Q45" s="42"/>
      <c r="R45" s="42">
        <v>355.7</v>
      </c>
      <c r="S45" s="42"/>
      <c r="T45" s="42">
        <v>45</v>
      </c>
      <c r="U45" s="42"/>
      <c r="V45" s="53">
        <v>15330</v>
      </c>
      <c r="W45" s="42"/>
      <c r="X45" s="42">
        <v>93.8</v>
      </c>
      <c r="Y45" s="28"/>
      <c r="Z45" s="28"/>
      <c r="AA45" s="28"/>
    </row>
    <row r="46" spans="1:27" ht="99" customHeight="1" x14ac:dyDescent="0.2">
      <c r="A46" s="39" t="s">
        <v>97</v>
      </c>
      <c r="B46" s="46" t="s">
        <v>115</v>
      </c>
      <c r="C46" s="42" t="s">
        <v>98</v>
      </c>
      <c r="D46" s="42">
        <v>300</v>
      </c>
      <c r="E46" s="42">
        <v>300</v>
      </c>
      <c r="F46" s="42" t="s">
        <v>85</v>
      </c>
      <c r="G46" s="42" t="s">
        <v>85</v>
      </c>
      <c r="H46" s="42" t="s">
        <v>85</v>
      </c>
      <c r="I46" s="42" t="s">
        <v>85</v>
      </c>
      <c r="J46" s="42" t="s">
        <v>85</v>
      </c>
      <c r="K46" s="42" t="s">
        <v>85</v>
      </c>
      <c r="L46" s="42" t="s">
        <v>85</v>
      </c>
      <c r="M46" s="42">
        <v>300</v>
      </c>
      <c r="N46" s="42">
        <v>300</v>
      </c>
      <c r="O46" s="42"/>
      <c r="P46" s="42"/>
      <c r="Q46" s="42"/>
      <c r="R46" s="42"/>
      <c r="S46" s="42">
        <v>300</v>
      </c>
      <c r="T46" s="42">
        <v>45</v>
      </c>
      <c r="U46" s="42"/>
      <c r="V46" s="53">
        <v>13020</v>
      </c>
      <c r="W46" s="42"/>
      <c r="X46" s="42">
        <v>37.6</v>
      </c>
      <c r="Y46" s="28"/>
      <c r="Z46" s="28"/>
      <c r="AA46" s="28"/>
    </row>
    <row r="47" spans="1:27" x14ac:dyDescent="0.2">
      <c r="A47" s="75" t="s">
        <v>45</v>
      </c>
      <c r="B47" s="76"/>
      <c r="C47" s="77"/>
      <c r="D47" s="30">
        <f>SUM(D43:D46)</f>
        <v>985.4</v>
      </c>
      <c r="E47" s="30">
        <f>SUM(E43:E46)</f>
        <v>985.4</v>
      </c>
      <c r="F47" s="42" t="s">
        <v>85</v>
      </c>
      <c r="G47" s="42" t="s">
        <v>85</v>
      </c>
      <c r="H47" s="42" t="s">
        <v>85</v>
      </c>
      <c r="I47" s="42" t="s">
        <v>85</v>
      </c>
      <c r="J47" s="42" t="s">
        <v>85</v>
      </c>
      <c r="K47" s="42" t="s">
        <v>85</v>
      </c>
      <c r="L47" s="42" t="s">
        <v>85</v>
      </c>
      <c r="M47" s="30">
        <f t="shared" ref="M47:S47" si="5">SUM(M43:M46)</f>
        <v>985.4</v>
      </c>
      <c r="N47" s="30">
        <f t="shared" si="5"/>
        <v>985.4</v>
      </c>
      <c r="O47" s="30">
        <f t="shared" si="5"/>
        <v>0</v>
      </c>
      <c r="P47" s="30">
        <f t="shared" si="5"/>
        <v>0</v>
      </c>
      <c r="Q47" s="30">
        <f t="shared" si="5"/>
        <v>0</v>
      </c>
      <c r="R47" s="30">
        <f t="shared" si="5"/>
        <v>685.4</v>
      </c>
      <c r="S47" s="30">
        <f t="shared" si="5"/>
        <v>300</v>
      </c>
      <c r="T47" s="30"/>
      <c r="U47" s="30">
        <f>SUM(U43:U46)</f>
        <v>0</v>
      </c>
      <c r="V47" s="21">
        <f>SUM(V43:V46)</f>
        <v>69376</v>
      </c>
      <c r="W47" s="30">
        <f>SUM(W43:W46)</f>
        <v>0</v>
      </c>
      <c r="X47" s="17">
        <f>SUM(X43:X46)</f>
        <v>296</v>
      </c>
      <c r="Y47" s="4"/>
      <c r="Z47" s="4"/>
      <c r="AA47" s="4"/>
    </row>
    <row r="48" spans="1:27" ht="14.25" customHeight="1" x14ac:dyDescent="0.2">
      <c r="A48" s="20" t="s">
        <v>44</v>
      </c>
      <c r="B48" s="74" t="s">
        <v>15</v>
      </c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3"/>
      <c r="Z48" s="3"/>
      <c r="AA48" s="3"/>
    </row>
    <row r="49" spans="1:27" ht="80.25" customHeight="1" x14ac:dyDescent="0.2">
      <c r="A49" s="39" t="s">
        <v>100</v>
      </c>
      <c r="B49" s="54" t="s">
        <v>101</v>
      </c>
      <c r="C49" s="1" t="s">
        <v>90</v>
      </c>
      <c r="D49" s="1">
        <v>77.599999999999994</v>
      </c>
      <c r="E49" s="1">
        <v>77.599999999999994</v>
      </c>
      <c r="F49" s="42" t="s">
        <v>85</v>
      </c>
      <c r="G49" s="42" t="s">
        <v>85</v>
      </c>
      <c r="H49" s="42" t="s">
        <v>85</v>
      </c>
      <c r="I49" s="42" t="s">
        <v>85</v>
      </c>
      <c r="J49" s="42" t="s">
        <v>85</v>
      </c>
      <c r="K49" s="42" t="s">
        <v>85</v>
      </c>
      <c r="L49" s="42" t="s">
        <v>85</v>
      </c>
      <c r="M49" s="1">
        <v>77.599999999999994</v>
      </c>
      <c r="N49" s="1">
        <v>77.599999999999994</v>
      </c>
      <c r="O49" s="1"/>
      <c r="P49" s="1"/>
      <c r="Q49" s="1"/>
      <c r="R49" s="1">
        <v>77.599999999999994</v>
      </c>
      <c r="S49" s="1"/>
      <c r="T49" s="1">
        <v>8</v>
      </c>
      <c r="U49" s="1"/>
      <c r="V49" s="1"/>
      <c r="W49" s="1"/>
      <c r="X49" s="1">
        <v>120.4</v>
      </c>
      <c r="Y49" s="3"/>
      <c r="Z49" s="3"/>
      <c r="AA49" s="3"/>
    </row>
    <row r="50" spans="1:27" ht="72.75" customHeight="1" x14ac:dyDescent="0.2">
      <c r="A50" s="39" t="s">
        <v>106</v>
      </c>
      <c r="B50" s="54" t="s">
        <v>107</v>
      </c>
      <c r="C50" s="1" t="s">
        <v>108</v>
      </c>
      <c r="D50" s="1">
        <v>310.39999999999998</v>
      </c>
      <c r="E50" s="1">
        <v>310.39999999999998</v>
      </c>
      <c r="F50" s="42" t="s">
        <v>85</v>
      </c>
      <c r="G50" s="42" t="s">
        <v>85</v>
      </c>
      <c r="H50" s="42" t="s">
        <v>85</v>
      </c>
      <c r="I50" s="42" t="s">
        <v>85</v>
      </c>
      <c r="J50" s="42" t="s">
        <v>85</v>
      </c>
      <c r="K50" s="42" t="s">
        <v>85</v>
      </c>
      <c r="L50" s="42" t="s">
        <v>85</v>
      </c>
      <c r="M50" s="1">
        <v>310.39999999999998</v>
      </c>
      <c r="N50" s="1"/>
      <c r="O50" s="1">
        <v>310.39999999999998</v>
      </c>
      <c r="P50" s="1"/>
      <c r="Q50" s="1"/>
      <c r="R50" s="1"/>
      <c r="S50" s="1">
        <v>310.39999999999998</v>
      </c>
      <c r="T50" s="1"/>
      <c r="U50" s="1"/>
      <c r="V50" s="1"/>
      <c r="W50" s="1"/>
      <c r="X50" s="1"/>
      <c r="Y50" s="23"/>
      <c r="Z50" s="23"/>
      <c r="AA50" s="23"/>
    </row>
    <row r="51" spans="1:27" x14ac:dyDescent="0.2">
      <c r="A51" s="71" t="s">
        <v>46</v>
      </c>
      <c r="B51" s="71"/>
      <c r="C51" s="71"/>
      <c r="D51" s="30">
        <f>SUM(D49:D50)</f>
        <v>388</v>
      </c>
      <c r="E51" s="30">
        <f>SUM(E49:E50)</f>
        <v>388</v>
      </c>
      <c r="F51" s="30"/>
      <c r="G51" s="30"/>
      <c r="H51" s="30"/>
      <c r="I51" s="30"/>
      <c r="J51" s="30"/>
      <c r="K51" s="30"/>
      <c r="L51" s="30"/>
      <c r="M51" s="30">
        <f t="shared" ref="M51:X51" si="6">SUM(M49:M50)</f>
        <v>388</v>
      </c>
      <c r="N51" s="30">
        <f t="shared" si="6"/>
        <v>77.599999999999994</v>
      </c>
      <c r="O51" s="30">
        <f t="shared" si="6"/>
        <v>310.39999999999998</v>
      </c>
      <c r="P51" s="30">
        <f t="shared" si="6"/>
        <v>0</v>
      </c>
      <c r="Q51" s="30">
        <f t="shared" si="6"/>
        <v>0</v>
      </c>
      <c r="R51" s="30">
        <f t="shared" si="6"/>
        <v>77.599999999999994</v>
      </c>
      <c r="S51" s="30">
        <f t="shared" si="6"/>
        <v>310.39999999999998</v>
      </c>
      <c r="T51" s="30"/>
      <c r="U51" s="30">
        <f t="shared" si="6"/>
        <v>0</v>
      </c>
      <c r="V51" s="30">
        <f t="shared" si="6"/>
        <v>0</v>
      </c>
      <c r="W51" s="30">
        <f t="shared" si="6"/>
        <v>0</v>
      </c>
      <c r="X51" s="30">
        <f t="shared" si="6"/>
        <v>120.4</v>
      </c>
    </row>
    <row r="52" spans="1:27" x14ac:dyDescent="0.2">
      <c r="A52" s="20" t="s">
        <v>53</v>
      </c>
      <c r="B52" s="71" t="s">
        <v>74</v>
      </c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</row>
    <row r="53" spans="1:27" ht="37.5" customHeight="1" x14ac:dyDescent="0.2">
      <c r="A53" s="39" t="s">
        <v>86</v>
      </c>
      <c r="B53" s="46" t="s">
        <v>82</v>
      </c>
      <c r="C53" s="30">
        <v>3</v>
      </c>
      <c r="D53" s="30">
        <v>49.2</v>
      </c>
      <c r="E53" s="30">
        <v>49.2</v>
      </c>
      <c r="F53" s="42" t="s">
        <v>85</v>
      </c>
      <c r="G53" s="42" t="s">
        <v>85</v>
      </c>
      <c r="H53" s="42" t="s">
        <v>85</v>
      </c>
      <c r="I53" s="42" t="s">
        <v>85</v>
      </c>
      <c r="J53" s="42" t="s">
        <v>85</v>
      </c>
      <c r="K53" s="42" t="s">
        <v>85</v>
      </c>
      <c r="L53" s="42" t="s">
        <v>85</v>
      </c>
      <c r="M53" s="1">
        <v>49.2</v>
      </c>
      <c r="N53" s="1">
        <v>49.2</v>
      </c>
      <c r="O53" s="55"/>
      <c r="P53" s="1">
        <v>12.3</v>
      </c>
      <c r="Q53" s="1">
        <v>12.3</v>
      </c>
      <c r="R53" s="1">
        <v>12.3</v>
      </c>
      <c r="S53" s="1">
        <v>12.3</v>
      </c>
      <c r="T53" s="1"/>
      <c r="U53" s="30"/>
      <c r="V53" s="30"/>
      <c r="W53" s="50"/>
      <c r="X53" s="50"/>
    </row>
    <row r="54" spans="1:27" ht="18.75" customHeight="1" x14ac:dyDescent="0.2">
      <c r="A54" s="71" t="s">
        <v>54</v>
      </c>
      <c r="B54" s="71"/>
      <c r="C54" s="71"/>
      <c r="D54" s="30">
        <f>SUM(D53)</f>
        <v>49.2</v>
      </c>
      <c r="E54" s="30">
        <v>49.2</v>
      </c>
      <c r="F54" s="42" t="s">
        <v>85</v>
      </c>
      <c r="G54" s="42" t="s">
        <v>85</v>
      </c>
      <c r="H54" s="42" t="s">
        <v>85</v>
      </c>
      <c r="I54" s="42" t="s">
        <v>85</v>
      </c>
      <c r="J54" s="42" t="s">
        <v>85</v>
      </c>
      <c r="K54" s="42" t="s">
        <v>85</v>
      </c>
      <c r="L54" s="42" t="s">
        <v>85</v>
      </c>
      <c r="M54" s="30">
        <v>49.2</v>
      </c>
      <c r="N54" s="30">
        <v>49.2</v>
      </c>
      <c r="O54" s="5"/>
      <c r="P54" s="30">
        <v>12.3</v>
      </c>
      <c r="Q54" s="30">
        <v>12.3</v>
      </c>
      <c r="R54" s="30">
        <v>12.3</v>
      </c>
      <c r="S54" s="30">
        <v>12.3</v>
      </c>
      <c r="T54" s="30"/>
      <c r="U54" s="30"/>
      <c r="V54" s="30"/>
      <c r="W54" s="50"/>
      <c r="X54" s="50"/>
    </row>
    <row r="55" spans="1:27" ht="17.25" customHeight="1" x14ac:dyDescent="0.2">
      <c r="A55" s="39" t="s">
        <v>47</v>
      </c>
      <c r="B55" s="78" t="s">
        <v>19</v>
      </c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3"/>
      <c r="Z55" s="3"/>
      <c r="AA55" s="3"/>
    </row>
    <row r="56" spans="1:27" ht="107.25" customHeight="1" x14ac:dyDescent="0.2">
      <c r="A56" s="39" t="s">
        <v>87</v>
      </c>
      <c r="B56" s="46" t="s">
        <v>120</v>
      </c>
      <c r="C56" s="56" t="s">
        <v>98</v>
      </c>
      <c r="D56" s="56">
        <v>3164.8</v>
      </c>
      <c r="E56" s="1">
        <v>3164.8</v>
      </c>
      <c r="F56" s="42" t="s">
        <v>85</v>
      </c>
      <c r="G56" s="42" t="s">
        <v>85</v>
      </c>
      <c r="H56" s="42" t="s">
        <v>85</v>
      </c>
      <c r="I56" s="42" t="s">
        <v>85</v>
      </c>
      <c r="J56" s="42" t="s">
        <v>85</v>
      </c>
      <c r="K56" s="42" t="s">
        <v>85</v>
      </c>
      <c r="L56" s="42" t="s">
        <v>85</v>
      </c>
      <c r="M56" s="1">
        <v>3164.8</v>
      </c>
      <c r="N56" s="56">
        <v>3164.8</v>
      </c>
      <c r="O56" s="56"/>
      <c r="P56" s="56"/>
      <c r="Q56" s="56"/>
      <c r="R56" s="56"/>
      <c r="S56" s="56">
        <v>3164.8</v>
      </c>
      <c r="T56" s="56"/>
      <c r="U56" s="56"/>
      <c r="V56" s="56"/>
      <c r="W56" s="56"/>
      <c r="X56" s="56">
        <v>216.6</v>
      </c>
      <c r="Y56" s="3"/>
      <c r="Z56" s="3"/>
      <c r="AA56" s="3"/>
    </row>
    <row r="57" spans="1:27" x14ac:dyDescent="0.2">
      <c r="A57" s="71" t="s">
        <v>55</v>
      </c>
      <c r="B57" s="71"/>
      <c r="C57" s="71"/>
      <c r="D57" s="5">
        <f>D56</f>
        <v>3164.8</v>
      </c>
      <c r="E57" s="5">
        <f>E56</f>
        <v>3164.8</v>
      </c>
      <c r="F57" s="42" t="s">
        <v>85</v>
      </c>
      <c r="G57" s="42" t="s">
        <v>85</v>
      </c>
      <c r="H57" s="42" t="s">
        <v>85</v>
      </c>
      <c r="I57" s="42" t="s">
        <v>85</v>
      </c>
      <c r="J57" s="42" t="s">
        <v>85</v>
      </c>
      <c r="K57" s="42" t="s">
        <v>85</v>
      </c>
      <c r="L57" s="42" t="s">
        <v>85</v>
      </c>
      <c r="M57" s="30">
        <f>M56</f>
        <v>3164.8</v>
      </c>
      <c r="N57" s="30">
        <f t="shared" ref="N57:X57" si="7">N56</f>
        <v>3164.8</v>
      </c>
      <c r="O57" s="30">
        <f t="shared" si="7"/>
        <v>0</v>
      </c>
      <c r="P57" s="30">
        <f t="shared" si="7"/>
        <v>0</v>
      </c>
      <c r="Q57" s="30">
        <f t="shared" si="7"/>
        <v>0</v>
      </c>
      <c r="R57" s="30">
        <f t="shared" si="7"/>
        <v>0</v>
      </c>
      <c r="S57" s="30">
        <f t="shared" si="7"/>
        <v>3164.8</v>
      </c>
      <c r="T57" s="30"/>
      <c r="U57" s="30">
        <f t="shared" si="7"/>
        <v>0</v>
      </c>
      <c r="V57" s="30">
        <f t="shared" si="7"/>
        <v>0</v>
      </c>
      <c r="W57" s="30">
        <f t="shared" si="7"/>
        <v>0</v>
      </c>
      <c r="X57" s="30">
        <f t="shared" si="7"/>
        <v>216.6</v>
      </c>
    </row>
    <row r="58" spans="1:27" x14ac:dyDescent="0.2">
      <c r="A58" s="57" t="s">
        <v>56</v>
      </c>
      <c r="B58" s="71" t="s">
        <v>17</v>
      </c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</row>
    <row r="59" spans="1:27" ht="172.5" customHeight="1" x14ac:dyDescent="0.2">
      <c r="A59" s="57" t="s">
        <v>89</v>
      </c>
      <c r="B59" s="58" t="s">
        <v>117</v>
      </c>
      <c r="C59" s="1" t="s">
        <v>90</v>
      </c>
      <c r="D59" s="55">
        <v>98.57</v>
      </c>
      <c r="E59" s="55">
        <v>98.57</v>
      </c>
      <c r="F59" s="42" t="s">
        <v>85</v>
      </c>
      <c r="G59" s="42" t="s">
        <v>85</v>
      </c>
      <c r="H59" s="42" t="s">
        <v>85</v>
      </c>
      <c r="I59" s="42" t="s">
        <v>85</v>
      </c>
      <c r="J59" s="42" t="s">
        <v>85</v>
      </c>
      <c r="K59" s="42" t="s">
        <v>85</v>
      </c>
      <c r="L59" s="42" t="s">
        <v>85</v>
      </c>
      <c r="M59" s="1">
        <v>98.57</v>
      </c>
      <c r="N59" s="1">
        <v>98.57</v>
      </c>
      <c r="O59" s="1"/>
      <c r="P59" s="1"/>
      <c r="Q59" s="1"/>
      <c r="R59" s="1"/>
      <c r="S59" s="1">
        <v>98.57</v>
      </c>
      <c r="T59" s="1">
        <v>11.8</v>
      </c>
      <c r="U59" s="1"/>
      <c r="V59" s="1">
        <v>34500</v>
      </c>
      <c r="W59" s="1"/>
      <c r="X59" s="1">
        <v>100</v>
      </c>
    </row>
    <row r="60" spans="1:27" ht="165.75" x14ac:dyDescent="0.2">
      <c r="A60" s="57" t="s">
        <v>92</v>
      </c>
      <c r="B60" s="49" t="s">
        <v>103</v>
      </c>
      <c r="C60" s="1" t="s">
        <v>104</v>
      </c>
      <c r="D60" s="55">
        <v>882.97</v>
      </c>
      <c r="E60" s="55">
        <v>882.97</v>
      </c>
      <c r="F60" s="42" t="s">
        <v>85</v>
      </c>
      <c r="G60" s="42" t="s">
        <v>85</v>
      </c>
      <c r="H60" s="42" t="s">
        <v>85</v>
      </c>
      <c r="I60" s="42" t="s">
        <v>85</v>
      </c>
      <c r="J60" s="42" t="s">
        <v>85</v>
      </c>
      <c r="K60" s="42" t="s">
        <v>85</v>
      </c>
      <c r="L60" s="42" t="s">
        <v>85</v>
      </c>
      <c r="M60" s="1">
        <v>882.97</v>
      </c>
      <c r="N60" s="1">
        <v>882.97</v>
      </c>
      <c r="O60" s="1"/>
      <c r="P60" s="1"/>
      <c r="Q60" s="1"/>
      <c r="R60" s="1"/>
      <c r="S60" s="59">
        <v>882.97</v>
      </c>
      <c r="T60" s="1">
        <v>60</v>
      </c>
      <c r="U60" s="1"/>
      <c r="V60" s="1"/>
      <c r="W60" s="1"/>
      <c r="X60" s="1">
        <v>175.2</v>
      </c>
    </row>
    <row r="61" spans="1:27" ht="141" customHeight="1" x14ac:dyDescent="0.2">
      <c r="A61" s="57" t="s">
        <v>102</v>
      </c>
      <c r="B61" s="49" t="s">
        <v>118</v>
      </c>
      <c r="C61" s="55" t="s">
        <v>90</v>
      </c>
      <c r="D61" s="55">
        <v>1535.9</v>
      </c>
      <c r="E61" s="55">
        <v>1535.9</v>
      </c>
      <c r="F61" s="42" t="s">
        <v>85</v>
      </c>
      <c r="G61" s="42" t="s">
        <v>85</v>
      </c>
      <c r="H61" s="42" t="s">
        <v>85</v>
      </c>
      <c r="I61" s="42" t="s">
        <v>85</v>
      </c>
      <c r="J61" s="42" t="s">
        <v>85</v>
      </c>
      <c r="K61" s="42" t="s">
        <v>85</v>
      </c>
      <c r="L61" s="42" t="s">
        <v>85</v>
      </c>
      <c r="M61" s="1">
        <v>1535.9</v>
      </c>
      <c r="N61" s="1">
        <v>1535.9</v>
      </c>
      <c r="O61" s="1"/>
      <c r="P61" s="1"/>
      <c r="Q61" s="1"/>
      <c r="R61" s="1"/>
      <c r="S61" s="59">
        <v>1535.9</v>
      </c>
      <c r="T61" s="1"/>
      <c r="U61" s="1"/>
      <c r="V61" s="1"/>
      <c r="W61" s="1"/>
      <c r="X61" s="1"/>
    </row>
    <row r="62" spans="1:27" ht="16.5" customHeight="1" x14ac:dyDescent="0.2">
      <c r="A62" s="71" t="s">
        <v>57</v>
      </c>
      <c r="B62" s="71"/>
      <c r="C62" s="71"/>
      <c r="D62" s="22">
        <f>SUM(D59:D61)</f>
        <v>2517.44</v>
      </c>
      <c r="E62" s="22">
        <f>SUM(E59:E61)</f>
        <v>2517.44</v>
      </c>
      <c r="F62" s="42" t="s">
        <v>85</v>
      </c>
      <c r="G62" s="42" t="s">
        <v>85</v>
      </c>
      <c r="H62" s="42" t="s">
        <v>85</v>
      </c>
      <c r="I62" s="42" t="s">
        <v>85</v>
      </c>
      <c r="J62" s="42" t="s">
        <v>85</v>
      </c>
      <c r="K62" s="42" t="s">
        <v>85</v>
      </c>
      <c r="L62" s="42" t="s">
        <v>85</v>
      </c>
      <c r="M62" s="24">
        <f t="shared" ref="M62:X62" si="8">SUM(M59:M61)</f>
        <v>2517.44</v>
      </c>
      <c r="N62" s="24">
        <f t="shared" si="8"/>
        <v>2517.44</v>
      </c>
      <c r="O62" s="24">
        <f t="shared" si="8"/>
        <v>0</v>
      </c>
      <c r="P62" s="24">
        <f t="shared" si="8"/>
        <v>0</v>
      </c>
      <c r="Q62" s="24">
        <f t="shared" si="8"/>
        <v>0</v>
      </c>
      <c r="R62" s="24">
        <f t="shared" si="8"/>
        <v>0</v>
      </c>
      <c r="S62" s="25">
        <f t="shared" si="8"/>
        <v>2517.44</v>
      </c>
      <c r="T62" s="24">
        <f t="shared" si="8"/>
        <v>71.8</v>
      </c>
      <c r="U62" s="24">
        <f t="shared" si="8"/>
        <v>0</v>
      </c>
      <c r="V62" s="24">
        <f t="shared" si="8"/>
        <v>34500</v>
      </c>
      <c r="W62" s="24">
        <f t="shared" si="8"/>
        <v>0</v>
      </c>
      <c r="X62" s="24">
        <f t="shared" si="8"/>
        <v>275.2</v>
      </c>
    </row>
    <row r="63" spans="1:27" ht="0.75" hidden="1" customHeight="1" x14ac:dyDescent="0.2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</row>
    <row r="64" spans="1:27" ht="15" customHeight="1" x14ac:dyDescent="0.2">
      <c r="A64" s="48" t="s">
        <v>58</v>
      </c>
      <c r="B64" s="71" t="s">
        <v>20</v>
      </c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</row>
    <row r="65" spans="1:24" ht="57.75" customHeight="1" x14ac:dyDescent="0.2">
      <c r="A65" s="48" t="s">
        <v>88</v>
      </c>
      <c r="B65" s="54" t="s">
        <v>105</v>
      </c>
      <c r="C65" s="1"/>
      <c r="D65" s="1">
        <v>259.39999999999998</v>
      </c>
      <c r="E65" s="1">
        <v>259.39999999999998</v>
      </c>
      <c r="F65" s="1"/>
      <c r="G65" s="1"/>
      <c r="H65" s="1"/>
      <c r="I65" s="1"/>
      <c r="J65" s="1"/>
      <c r="K65" s="1"/>
      <c r="L65" s="1"/>
      <c r="M65" s="1">
        <v>259.39999999999998</v>
      </c>
      <c r="N65" s="1"/>
      <c r="O65" s="1">
        <v>259.39999999999998</v>
      </c>
      <c r="P65" s="1"/>
      <c r="Q65" s="1"/>
      <c r="R65" s="1"/>
      <c r="S65" s="1">
        <v>259.39999999999998</v>
      </c>
      <c r="T65" s="1"/>
      <c r="U65" s="1"/>
      <c r="V65" s="1"/>
      <c r="W65" s="1"/>
      <c r="X65" s="1"/>
    </row>
    <row r="66" spans="1:24" ht="15" customHeight="1" x14ac:dyDescent="0.2">
      <c r="A66" s="71" t="s">
        <v>59</v>
      </c>
      <c r="B66" s="71"/>
      <c r="C66" s="71"/>
      <c r="D66" s="30">
        <f>D65</f>
        <v>259.39999999999998</v>
      </c>
      <c r="E66" s="30">
        <f>E65</f>
        <v>259.39999999999998</v>
      </c>
      <c r="F66" s="42"/>
      <c r="G66" s="42"/>
      <c r="H66" s="42"/>
      <c r="I66" s="42"/>
      <c r="J66" s="42"/>
      <c r="K66" s="42"/>
      <c r="L66" s="42" t="s">
        <v>85</v>
      </c>
      <c r="M66" s="30">
        <f t="shared" ref="M66:X66" si="9">M65</f>
        <v>259.39999999999998</v>
      </c>
      <c r="N66" s="30">
        <f t="shared" si="9"/>
        <v>0</v>
      </c>
      <c r="O66" s="30">
        <f t="shared" si="9"/>
        <v>259.39999999999998</v>
      </c>
      <c r="P66" s="30">
        <f t="shared" si="9"/>
        <v>0</v>
      </c>
      <c r="Q66" s="30">
        <f t="shared" si="9"/>
        <v>0</v>
      </c>
      <c r="R66" s="30">
        <f t="shared" si="9"/>
        <v>0</v>
      </c>
      <c r="S66" s="30">
        <f t="shared" si="9"/>
        <v>259.39999999999998</v>
      </c>
      <c r="T66" s="30">
        <f t="shared" si="9"/>
        <v>0</v>
      </c>
      <c r="U66" s="30">
        <f t="shared" si="9"/>
        <v>0</v>
      </c>
      <c r="V66" s="30">
        <f t="shared" si="9"/>
        <v>0</v>
      </c>
      <c r="W66" s="30">
        <f t="shared" si="9"/>
        <v>0</v>
      </c>
      <c r="X66" s="30">
        <f t="shared" si="9"/>
        <v>0</v>
      </c>
    </row>
    <row r="67" spans="1:24" x14ac:dyDescent="0.2">
      <c r="A67" s="71" t="s">
        <v>26</v>
      </c>
      <c r="B67" s="71"/>
      <c r="C67" s="71"/>
      <c r="D67" s="18">
        <f>D47+D51+D54+D57+D62+D66</f>
        <v>7364.24</v>
      </c>
      <c r="E67" s="18">
        <f>E47+E51+E54+E57+E62+E66</f>
        <v>7364.24</v>
      </c>
      <c r="F67" s="42" t="s">
        <v>85</v>
      </c>
      <c r="G67" s="42" t="s">
        <v>85</v>
      </c>
      <c r="H67" s="42" t="s">
        <v>85</v>
      </c>
      <c r="I67" s="42" t="s">
        <v>85</v>
      </c>
      <c r="J67" s="42" t="s">
        <v>85</v>
      </c>
      <c r="K67" s="42" t="s">
        <v>85</v>
      </c>
      <c r="L67" s="42" t="s">
        <v>85</v>
      </c>
      <c r="M67" s="18">
        <f t="shared" ref="M67:S67" si="10">M47+M51+M54+M57+M62+M66</f>
        <v>7364.24</v>
      </c>
      <c r="N67" s="18">
        <f t="shared" si="10"/>
        <v>6794.4400000000005</v>
      </c>
      <c r="O67" s="18">
        <f t="shared" si="10"/>
        <v>569.79999999999995</v>
      </c>
      <c r="P67" s="18">
        <f t="shared" si="10"/>
        <v>12.3</v>
      </c>
      <c r="Q67" s="18">
        <f t="shared" si="10"/>
        <v>12.3</v>
      </c>
      <c r="R67" s="18">
        <f t="shared" si="10"/>
        <v>775.3</v>
      </c>
      <c r="S67" s="18">
        <f t="shared" si="10"/>
        <v>6564.34</v>
      </c>
      <c r="T67" s="18"/>
      <c r="U67" s="18">
        <f>U47+U51+U54+U57+U62+U66</f>
        <v>0</v>
      </c>
      <c r="V67" s="26">
        <f>V47+V51+V54+V57+V62+V66</f>
        <v>103876</v>
      </c>
      <c r="W67" s="18">
        <f>W47+W51+W54+W57+W62+W66</f>
        <v>0</v>
      </c>
      <c r="X67" s="18">
        <f>X47+X51+X54+X57+X62+X66</f>
        <v>908.2</v>
      </c>
    </row>
    <row r="68" spans="1:24" x14ac:dyDescent="0.2">
      <c r="A68" s="82" t="s">
        <v>75</v>
      </c>
      <c r="B68" s="82"/>
      <c r="C68" s="82"/>
      <c r="D68" s="17">
        <f>D39+D67</f>
        <v>12032.84</v>
      </c>
      <c r="E68" s="16">
        <f>E39+E67</f>
        <v>12032.84</v>
      </c>
      <c r="F68" s="42" t="s">
        <v>85</v>
      </c>
      <c r="G68" s="42" t="s">
        <v>85</v>
      </c>
      <c r="H68" s="42" t="s">
        <v>85</v>
      </c>
      <c r="I68" s="42" t="s">
        <v>85</v>
      </c>
      <c r="J68" s="42" t="s">
        <v>85</v>
      </c>
      <c r="K68" s="42" t="s">
        <v>85</v>
      </c>
      <c r="L68" s="42" t="s">
        <v>85</v>
      </c>
      <c r="M68" s="16">
        <f t="shared" ref="M68:S68" si="11">M39+M67</f>
        <v>12032.84</v>
      </c>
      <c r="N68" s="16">
        <f t="shared" si="11"/>
        <v>10977.94</v>
      </c>
      <c r="O68" s="16">
        <f t="shared" si="11"/>
        <v>1054.9000000000001</v>
      </c>
      <c r="P68" s="16">
        <f t="shared" si="11"/>
        <v>37.299999999999997</v>
      </c>
      <c r="Q68" s="16">
        <f t="shared" si="11"/>
        <v>37.299999999999997</v>
      </c>
      <c r="R68" s="17">
        <f t="shared" si="11"/>
        <v>1410.6</v>
      </c>
      <c r="S68" s="17">
        <f t="shared" si="11"/>
        <v>10547.64</v>
      </c>
      <c r="T68" s="16"/>
      <c r="U68" s="16">
        <f>U39+U67</f>
        <v>0</v>
      </c>
      <c r="V68" s="19">
        <f>V39+V67</f>
        <v>182106</v>
      </c>
      <c r="W68" s="16">
        <f>W39+W67</f>
        <v>0</v>
      </c>
      <c r="X68" s="16">
        <f>X39+X67</f>
        <v>3765.5</v>
      </c>
    </row>
    <row r="69" spans="1:24" x14ac:dyDescent="0.2">
      <c r="A69" s="80"/>
      <c r="B69" s="80"/>
      <c r="C69" s="80"/>
      <c r="D69" s="80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</row>
    <row r="70" spans="1:24" ht="24" customHeight="1" x14ac:dyDescent="0.2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</row>
    <row r="71" spans="1:24" x14ac:dyDescent="0.2">
      <c r="A71" s="83"/>
      <c r="B71" s="83"/>
      <c r="C71" s="83"/>
      <c r="D71" s="33"/>
      <c r="E71" s="79"/>
      <c r="F71" s="79"/>
      <c r="G71" s="79"/>
      <c r="H71" s="79"/>
      <c r="I71" s="79"/>
      <c r="J71" s="79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</row>
  </sheetData>
  <mergeCells count="73">
    <mergeCell ref="H71:J71"/>
    <mergeCell ref="A69:D69"/>
    <mergeCell ref="A67:C67"/>
    <mergeCell ref="A70:J70"/>
    <mergeCell ref="A68:C68"/>
    <mergeCell ref="E71:G71"/>
    <mergeCell ref="A71:C71"/>
    <mergeCell ref="B64:X64"/>
    <mergeCell ref="C42:X42"/>
    <mergeCell ref="A66:C66"/>
    <mergeCell ref="A47:C47"/>
    <mergeCell ref="B58:X58"/>
    <mergeCell ref="A57:C57"/>
    <mergeCell ref="A62:C62"/>
    <mergeCell ref="B48:X48"/>
    <mergeCell ref="A51:C51"/>
    <mergeCell ref="B55:X55"/>
    <mergeCell ref="B52:X52"/>
    <mergeCell ref="A54:C54"/>
    <mergeCell ref="C18:X18"/>
    <mergeCell ref="A20:C20"/>
    <mergeCell ref="A38:C38"/>
    <mergeCell ref="C33:X33"/>
    <mergeCell ref="C24:X24"/>
    <mergeCell ref="B27:X27"/>
    <mergeCell ref="C37:X37"/>
    <mergeCell ref="A35:C35"/>
    <mergeCell ref="B30:X30"/>
    <mergeCell ref="A29:C29"/>
    <mergeCell ref="A32:C32"/>
    <mergeCell ref="A26:C26"/>
    <mergeCell ref="A23:C23"/>
    <mergeCell ref="C21:X21"/>
    <mergeCell ref="A41:X41"/>
    <mergeCell ref="C40:X40"/>
    <mergeCell ref="A39:C39"/>
    <mergeCell ref="F9:F10"/>
    <mergeCell ref="C12:X12"/>
    <mergeCell ref="C14:X14"/>
    <mergeCell ref="A13:X13"/>
    <mergeCell ref="A17:C17"/>
    <mergeCell ref="P8:P10"/>
    <mergeCell ref="A7:A10"/>
    <mergeCell ref="B7:B10"/>
    <mergeCell ref="X7:X10"/>
    <mergeCell ref="Q1:X1"/>
    <mergeCell ref="S8:S10"/>
    <mergeCell ref="E8:J8"/>
    <mergeCell ref="E9:E10"/>
    <mergeCell ref="O2:P2"/>
    <mergeCell ref="T7:T10"/>
    <mergeCell ref="D7:J7"/>
    <mergeCell ref="I9:J9"/>
    <mergeCell ref="D8:D10"/>
    <mergeCell ref="Q8:Q10"/>
    <mergeCell ref="C7:C10"/>
    <mergeCell ref="N8:N10"/>
    <mergeCell ref="A5:U5"/>
    <mergeCell ref="A6:X6"/>
    <mergeCell ref="A4:U4"/>
    <mergeCell ref="Y7:Y10"/>
    <mergeCell ref="V7:V10"/>
    <mergeCell ref="W7:W10"/>
    <mergeCell ref="G9:G10"/>
    <mergeCell ref="M7:M10"/>
    <mergeCell ref="K7:K10"/>
    <mergeCell ref="H9:H10"/>
    <mergeCell ref="U7:U10"/>
    <mergeCell ref="N7:O7"/>
    <mergeCell ref="P7:S7"/>
    <mergeCell ref="L7:L10"/>
    <mergeCell ref="O8:O10"/>
    <mergeCell ref="R8:R10"/>
  </mergeCells>
  <phoneticPr fontId="1" type="noConversion"/>
  <pageMargins left="1.1811023622047245" right="0.59055118110236227" top="0.59055118110236227" bottom="0.39370078740157483" header="0.43307086614173229" footer="0.51181102362204722"/>
  <pageSetup paperSize="9" scale="52" fitToHeight="4" orientation="landscape" r:id="rId1"/>
  <headerFooter differentFirst="1">
    <oddHeader>&amp;C&amp;P
&amp;R&amp;"Times New Roman,обычный"Продовження додатка 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Наталья Подкуйко</cp:lastModifiedBy>
  <cp:lastPrinted>2020-02-27T07:06:07Z</cp:lastPrinted>
  <dcterms:created xsi:type="dcterms:W3CDTF">2011-09-13T12:33:42Z</dcterms:created>
  <dcterms:modified xsi:type="dcterms:W3CDTF">2020-02-27T07:06:50Z</dcterms:modified>
</cp:coreProperties>
</file>