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Рабочий стол\для компьютерного відділу\227рр\"/>
    </mc:Choice>
  </mc:AlternateContent>
  <bookViews>
    <workbookView xWindow="0" yWindow="0" windowWidth="28800" windowHeight="12330" tabRatio="500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Titles" localSheetId="0">Лист1!$5:$9</definedName>
    <definedName name="_xlnm.Print_Area" localSheetId="0">Лист1!$A$1:$K$87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77" i="1" l="1"/>
  <c r="I80" i="1"/>
  <c r="J76" i="1"/>
  <c r="H65" i="1"/>
  <c r="H80" i="1" l="1"/>
  <c r="H77" i="1"/>
  <c r="J74" i="1" l="1"/>
  <c r="J73" i="1"/>
  <c r="J72" i="1"/>
  <c r="J65" i="1"/>
  <c r="J80" i="1" l="1"/>
  <c r="G80" i="1" l="1"/>
  <c r="J59" i="1" l="1"/>
  <c r="G78" i="1" l="1"/>
  <c r="J78" i="1" s="1"/>
  <c r="G79" i="1"/>
  <c r="J79" i="1" l="1"/>
  <c r="G36" i="1" l="1"/>
  <c r="I56" i="1" l="1"/>
  <c r="H56" i="1"/>
  <c r="G56" i="1"/>
  <c r="J55" i="1"/>
  <c r="J54" i="1"/>
  <c r="J53" i="1"/>
  <c r="J52" i="1"/>
  <c r="I51" i="1"/>
  <c r="H51" i="1"/>
  <c r="G51" i="1"/>
  <c r="J50" i="1"/>
  <c r="J49" i="1"/>
  <c r="J48" i="1"/>
  <c r="J47" i="1"/>
  <c r="I46" i="1"/>
  <c r="H46" i="1"/>
  <c r="G46" i="1"/>
  <c r="J45" i="1"/>
  <c r="J44" i="1"/>
  <c r="J43" i="1"/>
  <c r="J42" i="1"/>
  <c r="I41" i="1"/>
  <c r="H41" i="1"/>
  <c r="G41" i="1"/>
  <c r="J40" i="1"/>
  <c r="J39" i="1"/>
  <c r="J38" i="1"/>
  <c r="J37" i="1"/>
  <c r="I36" i="1"/>
  <c r="H36" i="1"/>
  <c r="J35" i="1"/>
  <c r="J34" i="1"/>
  <c r="J33" i="1"/>
  <c r="I31" i="1"/>
  <c r="H31" i="1"/>
  <c r="J30" i="1"/>
  <c r="J29" i="1"/>
  <c r="G28" i="1"/>
  <c r="J27" i="1"/>
  <c r="I26" i="1"/>
  <c r="H26" i="1"/>
  <c r="J25" i="1"/>
  <c r="G24" i="1"/>
  <c r="G23" i="1"/>
  <c r="J22" i="1"/>
  <c r="I20" i="1"/>
  <c r="I84" i="1" s="1"/>
  <c r="H20" i="1"/>
  <c r="H84" i="1" s="1"/>
  <c r="G20" i="1"/>
  <c r="G84" i="1" s="1"/>
  <c r="I19" i="1"/>
  <c r="I83" i="1" s="1"/>
  <c r="H19" i="1"/>
  <c r="H83" i="1" s="1"/>
  <c r="I18" i="1"/>
  <c r="I82" i="1" s="1"/>
  <c r="H18" i="1"/>
  <c r="H82" i="1" s="1"/>
  <c r="I17" i="1"/>
  <c r="H17" i="1"/>
  <c r="G17" i="1"/>
  <c r="J16" i="1"/>
  <c r="J23" i="1" l="1"/>
  <c r="G26" i="1"/>
  <c r="G31" i="1"/>
  <c r="J24" i="1"/>
  <c r="H81" i="1"/>
  <c r="I81" i="1"/>
  <c r="I77" i="1" s="1"/>
  <c r="G19" i="1"/>
  <c r="G83" i="1" s="1"/>
  <c r="J51" i="1"/>
  <c r="J56" i="1"/>
  <c r="J20" i="1"/>
  <c r="J84" i="1" s="1"/>
  <c r="J36" i="1"/>
  <c r="J41" i="1"/>
  <c r="G18" i="1"/>
  <c r="G82" i="1" s="1"/>
  <c r="J28" i="1"/>
  <c r="J46" i="1"/>
  <c r="I21" i="1"/>
  <c r="J17" i="1"/>
  <c r="H21" i="1"/>
  <c r="J26" i="1" l="1"/>
  <c r="J18" i="1"/>
  <c r="J82" i="1" s="1"/>
  <c r="J19" i="1"/>
  <c r="J83" i="1" s="1"/>
  <c r="G21" i="1"/>
  <c r="J21" i="1" s="1"/>
  <c r="G81" i="1"/>
  <c r="G77" i="1" s="1"/>
  <c r="J31" i="1"/>
  <c r="J81" i="1" l="1"/>
</calcChain>
</file>

<file path=xl/sharedStrings.xml><?xml version="1.0" encoding="utf-8"?>
<sst xmlns="http://schemas.openxmlformats.org/spreadsheetml/2006/main" count="256" uniqueCount="128">
  <si>
    <t xml:space="preserve">ЗАХОДИ  З  РЕАЛІЗАЦІЇ  ПРОГРАМИ
</t>
  </si>
  <si>
    <t>тис.грн.</t>
  </si>
  <si>
    <t>№
з/п</t>
  </si>
  <si>
    <t>Завдання</t>
  </si>
  <si>
    <t>Зміст   заходів</t>
  </si>
  <si>
    <r>
      <rPr>
        <b/>
        <sz val="10"/>
        <color rgb="FF000000"/>
        <rFont val="Times New Roman"/>
        <family val="1"/>
        <charset val="204"/>
      </rPr>
      <t xml:space="preserve">Строк
</t>
    </r>
    <r>
      <rPr>
        <b/>
        <sz val="9"/>
        <color rgb="FF000000"/>
        <rFont val="Times New Roman"/>
        <family val="1"/>
        <charset val="204"/>
      </rPr>
      <t xml:space="preserve">виконання
</t>
    </r>
    <r>
      <rPr>
        <b/>
        <sz val="10"/>
        <color rgb="FF000000"/>
        <rFont val="Times New Roman"/>
        <family val="1"/>
        <charset val="204"/>
      </rPr>
      <t>заходу</t>
    </r>
  </si>
  <si>
    <t>Виконавці</t>
  </si>
  <si>
    <t>Джерела
фінансування</t>
  </si>
  <si>
    <t>Обсяги фінансування по роках,  тис.грн.</t>
  </si>
  <si>
    <t>Очікуваний   результат</t>
  </si>
  <si>
    <t>Всього</t>
  </si>
  <si>
    <t>План</t>
  </si>
  <si>
    <t>Посилення  інституту  обізнаного
та ефективного власника житла</t>
  </si>
  <si>
    <t xml:space="preserve">
Підтримка інформаційного розділу "Житлове господарство" на офіційному вебсайті  Бахмутської міської ради.
</t>
  </si>
  <si>
    <t xml:space="preserve">   2022 -
2024</t>
  </si>
  <si>
    <t>Управління розвитку міського господарства та капітального будівництва Бахмутської міської ради
(далі - УРМГКБ)</t>
  </si>
  <si>
    <t xml:space="preserve"> фінансування
 не потребує</t>
  </si>
  <si>
    <t>_</t>
  </si>
  <si>
    <t>Сприяння розвитку інформаційного  простору населення Бахмутської міської територіальної громади (далі - Бахмутська МТГ) щодо реформування житлового господарства шляхом розповсюдження навчально-практичих посібників, бюлетнів, нормативно-правових  та інших документів на офіційному вебсайті  Бахмутської міської ради</t>
  </si>
  <si>
    <t xml:space="preserve">Сприяння  власникам  у питаннях    управління багатоквартирними будинками,  в  тому  числі шляхом створення ОСББ </t>
  </si>
  <si>
    <t xml:space="preserve">
Надання консультацій ініціативним групам СББ та ЖБК  з питань створення ОСББ, асоціацій ОСББ
</t>
  </si>
  <si>
    <t>УРМГКБ</t>
  </si>
  <si>
    <t>фінансування
не потребує</t>
  </si>
  <si>
    <t>За період реалізації програми планується створити  60 ОСББ на території Бахмутської МТГ</t>
  </si>
  <si>
    <t>Забезпечення нормативно-
правового регулювання 
взаємовідносин щодо обслуговування житла.
Підвищення   рівня   підготовки власників житла</t>
  </si>
  <si>
    <t>Участь та організація проведення  
навчальних семінарів, тренінгів, курсів, форумів для ОСББ, ЖБК, СББ. 
Вивчення досвіду інших міст 
України, які досягли успіхів у реформуванні житлового господарства</t>
  </si>
  <si>
    <t>УРМГКБ,
комунальне підприємство «Бахмутська житлова 
управляюча компанія»
(далі -КП "БЖУК")</t>
  </si>
  <si>
    <t>бюджет Бахмутської міської ТГ</t>
  </si>
  <si>
    <t>Популяризація та впровадження кращих 
практик щодо  управління об'єктами житлового фонду, шляхом проведення 1 раз на місяць  семінарів, форумів.
Забезпечення сталого розвитку та функціонування житлового господарства Бахмутської МТГ</t>
  </si>
  <si>
    <t>Забезпечення технічного обліку
житлового фонду</t>
  </si>
  <si>
    <t xml:space="preserve">Виготовлення технічної документації на об'єкти житлового фонду, які передані в управління ОСББ, та інших документів (актів, схем тощо).
</t>
  </si>
  <si>
    <t>бюджет
Бахмутської міськоїТГ</t>
  </si>
  <si>
    <t>За період реалізації програми планується виготовлення технічних паспортів, планів інженерних комунікацій, землевпорядної документації та іншої технічної документації 
по 45 об'єктам житлового фонду</t>
  </si>
  <si>
    <t>Модернізація існуючої та
розбудова нової житлової
інфраструктури</t>
  </si>
  <si>
    <t>Виготовлення  та коригування проєктно-кошторисної  документації на капітальний ремонт і реконструкцію об'єктів житлового фонду</t>
  </si>
  <si>
    <t xml:space="preserve">Обґрунтовання  планувальних, інженерних і технологічних рішень щодо проведення  капітального ремонту і реконструкцію на 9 об'єктах житлового фонду, його основних параметрів та вартості </t>
  </si>
  <si>
    <t>Підвищення енергоощадження
житлового фонду</t>
  </si>
  <si>
    <t>Проведення  енергоаудиту  об'єктів житлового фонду та аудиту об'єктів житлового фонду, які введені в експлуатацію</t>
  </si>
  <si>
    <t>Отримання  звітів з енергоаудиту по 6 об'єктам житлового фонду з метою визначення переліку  заходів для покращення  технічного  стану будинків та  звітів з аудиту по 6  об'єктам житлового фонду, які введені в експлуатацію</t>
  </si>
  <si>
    <t>Покращення умов проживання мешканців.
Підвищення безпеки та комфорту
мешканців.
Технічне переоснащення житлового фонду</t>
  </si>
  <si>
    <t>Виконання капітальних ремонтів та реконструкцій на об'єктах житлового фонду 
(у розрізі їх видів)</t>
  </si>
  <si>
    <t xml:space="preserve">Залучення населення Бахмутської МТГ до управління об'єктами житлового фонду на умовах співфінансування  капітальних ремонтів. 
Підвищення експлуатаційних властивостей житлового фонду і утримання його у належному стані, забезпечення його надійності та безпечної експлуатації на 171 об'єкті житлового фонду шляхом проведення капітальних ремонтів та реконструкції (у розрізі їх видів)
</t>
  </si>
  <si>
    <t>ОСББ</t>
  </si>
  <si>
    <t>СББ</t>
  </si>
  <si>
    <t>ЖБК</t>
  </si>
  <si>
    <t>всього</t>
  </si>
  <si>
    <t>7.1</t>
  </si>
  <si>
    <t>покрівлі</t>
  </si>
  <si>
    <t>30  об'єктів - ремонт покрівель</t>
  </si>
  <si>
    <t>7.2</t>
  </si>
  <si>
    <t>міжпанельні шви</t>
  </si>
  <si>
    <t>12 об'єктів -  ремонт міжпанельних швів</t>
  </si>
  <si>
    <t>7.3</t>
  </si>
  <si>
    <t>балкони та лоджії</t>
  </si>
  <si>
    <t>15 об'єктів - ремонт балконів та лоджій</t>
  </si>
  <si>
    <t>7.4</t>
  </si>
  <si>
    <t xml:space="preserve">внутрішньобудинкові мережі </t>
  </si>
  <si>
    <t>90 об'єктів - ремонт внутрішньобудинкових мереж</t>
  </si>
  <si>
    <t>7.5</t>
  </si>
  <si>
    <t>інші конструктивні елементи</t>
  </si>
  <si>
    <t>12 об'єктів - інші конструктивні елементи (цокольна часть будинку та вимощення, перемурування або улаштування нових димоходів, вентиляційних  каналів та димових  труб тощо)</t>
  </si>
  <si>
    <t>7.6</t>
  </si>
  <si>
    <t>ліквідації аварійних ситуацій</t>
  </si>
  <si>
    <t xml:space="preserve">Забезпечення надійної та  безпечної експлуатації будинків та інженерних мереж
на 12 об'єктах житлового фонду </t>
  </si>
  <si>
    <t>Переоснащення технічних споруд житлового фонду</t>
  </si>
  <si>
    <t>Капітальний ремонт, реконструкція, заміна та модернізація пасажирських ліфтів</t>
  </si>
  <si>
    <t>Забезпечення надійної та безперебойної експлуатації 30 пасажирських ліфтів в об'єктах житлового фонду</t>
  </si>
  <si>
    <t xml:space="preserve">Залучення ресурсів на розвиток житлового фонду
</t>
  </si>
  <si>
    <t>Участь  у міжнародних 
проєктах та інших заходах</t>
  </si>
  <si>
    <t>державний бюджет</t>
  </si>
  <si>
    <t>Залучення додаткових інвестицій  на проведення капітальних ремонтів (авторського нагляду), реконструкцію  об'єктів житлового фонду, в т.ч. гуртожитків  шляхом прийняття участі  ОСББ, ЖБК, СББ у проєктах, конкурсах, грантах</t>
  </si>
  <si>
    <t>Інше. Забезпечення 556 житлових будинків тарифом на постачання теплової енергії на рівні 2020-2021 опалювального періоду</t>
  </si>
  <si>
    <t>Відшкодування різниці в тарифах на послугу з постачання теплової енергії (теплову енергію) її  виробництво, транспортування, постачання для потреб вачів (населення) в м. Бахмут та смт.Красна Гора, с. Клинове</t>
  </si>
  <si>
    <t xml:space="preserve">"УРМГКБ ТОВ ""БАХМУТ-ЕНЕРГІЯ",  ОКП "Донецьктеплокомуненерго"
</t>
  </si>
  <si>
    <t xml:space="preserve">Відшкодування різниці в тарифах за грудень 2021 року, січень-квітень  2022 року
</t>
  </si>
  <si>
    <t>Капітальний ремонт обєктів комунальної власності Бахмутської міської територіальної громади</t>
  </si>
  <si>
    <t>Ремонт 2  об'єктів комунальної власності Бахмутської міської ТГ</t>
  </si>
  <si>
    <t xml:space="preserve">Забезпечення комерційного обліку послуги 
з постачання теплової енергії на об'єктах житлового фонду </t>
  </si>
  <si>
    <t xml:space="preserve">Встановлення засобів обліку (лічильників) теплової енергії  у 3 багатоквартирних будинках </t>
  </si>
  <si>
    <t xml:space="preserve">Інше. Забезпечення безперебійного функціонування комунальних підприємств </t>
  </si>
  <si>
    <t>Виплата заробітної плати</t>
  </si>
  <si>
    <t>Інше. Діяльність у сфері житлово-комунального господарства</t>
  </si>
  <si>
    <t>Придбання обладнання і предметів довгострокового користування для облаштування місць тимчасового перебування внутрішньо переміщених (евакуйованих) осіб</t>
  </si>
  <si>
    <t>Придбання необхідного обладнання і предметів довгострокового користування для облаштування місць тимчасового перебування внутрішньо переміщених (евакуйованих) осіб</t>
  </si>
  <si>
    <t>Облаштування міст тимчасових укриттів</t>
  </si>
  <si>
    <t xml:space="preserve">Забезпечення належного утримання та функціонування приміщень, що використовуються як тимчасове укриття </t>
  </si>
  <si>
    <t>Всього, у тому числі:</t>
  </si>
  <si>
    <t>- кошти державного бюджету;</t>
  </si>
  <si>
    <t>- кошти обласного бюджету;</t>
  </si>
  <si>
    <t>- кошти бюджету Бахмутської міської  територіальної громади;</t>
  </si>
  <si>
    <t>- кошти інших джерел, у тому числі:</t>
  </si>
  <si>
    <t xml:space="preserve">   ОСББ</t>
  </si>
  <si>
    <t xml:space="preserve">   СББ</t>
  </si>
  <si>
    <t xml:space="preserve">   ЖБК</t>
  </si>
  <si>
    <t>Фінансова підтримка КП "БЖУК" для безперебійної роботи підприємства та виплати заробітної плати під час воєнної агресії</t>
  </si>
  <si>
    <t>Відшкодування видатків за оплату комунальних послуг спожитих у будівлях та приміщеннях комунальної форми власності у яких розміщено тимчасово переміщених осіб на безоплатній основі</t>
  </si>
  <si>
    <t>Оплата за спожиті комунальні послуги</t>
  </si>
  <si>
    <t>Забезпечення теплопостачанням об'єктів критичної інфраструктури та житлового фонду, закупівля опалювальних приладів, вугілля та деревини для обігріву житлових приміщень в осінньо-зимовий період 2022-2023 років</t>
  </si>
  <si>
    <t>Забезпечення теплопостачанням об'єктів критичної інфраструктури та житлового фонду, закупівля опалювальних приладів, вугілля та деревини для обігріву житлових приміщень</t>
  </si>
  <si>
    <t>обласний бюджет за рахунок субвенції з державного бюджету</t>
  </si>
  <si>
    <t>Компенсація різниці в тарифах на теплову енергію, послуги з постачання
теплової енергії  та постачання гарячої води згідно із Законом України "Про
особливості регулювання відносин  на ринку природного газу та у сфері
теплопостачання під час дії  воєнного  стану та подальшого відновлення  їх
функціонування", послуги з централізованного постачання холодної води
та водовідведення (з використанням внутрішньобудинкових систем),
послуги з централізованого водопостачання і централізованого
водовідведення  згідно із Законом України "Про заходи, спрямовані на
врегулювання заборгованості  теплопостачальних  та теплргенеруючих
організацій  та підприємств централізованого водопостачання і
водовідведення"   за рахунок субвенції з державного бюджету</t>
  </si>
  <si>
    <t>Надія ТРОФИМОВА</t>
  </si>
  <si>
    <t xml:space="preserve">Компенсація різниці в тарифах на теплову енергію, послуги з постачання
теплової енергії  та постачання гарячої води, послуги з централізованного постачання холодної води
та водовідведення </t>
  </si>
  <si>
    <t>УРМГКБ,
КП "БЖУК"</t>
  </si>
  <si>
    <t xml:space="preserve">УРМГКБ,
ОСББ,
СББ,
ЖБК
</t>
  </si>
  <si>
    <t xml:space="preserve">                                                                                         УРМГКБ,
ОСББ,
СББ,
ЖБК
</t>
  </si>
  <si>
    <t>УРМГКБ,
ОСББ,
СББ,
ЖБК</t>
  </si>
  <si>
    <t>УРМГКБ,
КП "БЖУК",
ОСКП "ПРОГРЕС"</t>
  </si>
  <si>
    <t xml:space="preserve">Сплата судового збору </t>
  </si>
  <si>
    <t>Підвищення  спроможності  регіону  попереджувати, реагувати  та  ліквідувати  наслідки  надзвичайних ситуацій</t>
  </si>
  <si>
    <t>Заходи із запобігання та ліквідації надзвичайних ситуацій та наслідків стихійного лиха</t>
  </si>
  <si>
    <t>Участь у судових справах (4 од.)</t>
  </si>
  <si>
    <t>Впровадження заходів із запобігання та ліквідації надзвичайних ситуацій та наслідків стихійного лиха</t>
  </si>
  <si>
    <t xml:space="preserve">Додаток 1 "Заходи з реалізації Програми" до Програми  розвитку житлового господарства Бахмутської міської територіальної громади на 2022-2024 роки, затвердженої рішенням Бахмутської міської  ради від  25.08.2021 №7/13-359 (із змінами), підготовлений Управлінням розвитку міського господарства та капітального будівництва Бахмутської міської ради.  </t>
  </si>
  <si>
    <t>2022 рік</t>
  </si>
  <si>
    <t>2023 рік</t>
  </si>
  <si>
    <t>2024 рік</t>
  </si>
  <si>
    <t>Інше</t>
  </si>
  <si>
    <t>Оренда приміщень, оплата комунальних послуг</t>
  </si>
  <si>
    <t xml:space="preserve"> УРМГКБ, комунальні підприємства</t>
  </si>
  <si>
    <t>В.о. начальника Управління розвитку міського господарства
та капітального будівництва Бахмутської міської ради</t>
  </si>
  <si>
    <t>2022-2024</t>
  </si>
  <si>
    <t>2023-2024</t>
  </si>
  <si>
    <t>Пересилка поштових відправлень</t>
  </si>
  <si>
    <t>Оплата заборгованості за спожиту електроенергію у 2022 році</t>
  </si>
  <si>
    <t>Олександр МАРЧЕНКО</t>
  </si>
  <si>
    <t>Заступник начальника Бахмутської міської військової адміністрації
Бахмутського району Донецької області</t>
  </si>
  <si>
    <t xml:space="preserve">Додаток 1 до Програми розвитку житлового  господарства Бахмутської міської   територіальної громади на 2022-2024 роки, затвердженої рішенням Бахмутської міської  ради 25.08.2021                                               №7/13 - 359 (із змінами)                                                                                  (Додаток 1 у редакції розпорядження начальника Бахмутської міської військової адміністрації Бахмутського району Донецької області від 07.12.2023 № 227 рр)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</si>
</sst>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5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.5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Fill="1"/>
    <xf numFmtId="164" fontId="4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vertical="center" wrapText="1"/>
    </xf>
    <xf numFmtId="164" fontId="4" fillId="0" borderId="5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/>
    <xf numFmtId="0" fontId="8" fillId="0" borderId="7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190800</xdr:colOff>
      <xdr:row>12</xdr:row>
      <xdr:rowOff>371880</xdr:rowOff>
    </xdr:from>
    <xdr:to>
      <xdr:col>4</xdr:col>
      <xdr:colOff>374400</xdr:colOff>
      <xdr:row>12</xdr:row>
      <xdr:rowOff>635400</xdr:rowOff>
    </xdr:to>
    <xdr:sp macro="" textlink="">
      <xdr:nvSpPr>
        <xdr:cNvPr id="2" name="CustomShape 1"/>
        <xdr:cNvSpPr/>
      </xdr:nvSpPr>
      <xdr:spPr>
        <a:xfrm>
          <a:off x="5946120" y="75153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3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4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5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13</xdr:row>
      <xdr:rowOff>360</xdr:rowOff>
    </xdr:from>
    <xdr:to>
      <xdr:col>4</xdr:col>
      <xdr:colOff>374400</xdr:colOff>
      <xdr:row>13</xdr:row>
      <xdr:rowOff>263880</xdr:rowOff>
    </xdr:to>
    <xdr:sp macro="" textlink="">
      <xdr:nvSpPr>
        <xdr:cNvPr id="7" name="CustomShape 1"/>
        <xdr:cNvSpPr/>
      </xdr:nvSpPr>
      <xdr:spPr>
        <a:xfrm>
          <a:off x="5946120" y="90298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13</xdr:row>
      <xdr:rowOff>360</xdr:rowOff>
    </xdr:from>
    <xdr:to>
      <xdr:col>4</xdr:col>
      <xdr:colOff>374400</xdr:colOff>
      <xdr:row>13</xdr:row>
      <xdr:rowOff>263880</xdr:rowOff>
    </xdr:to>
    <xdr:sp macro="" textlink="">
      <xdr:nvSpPr>
        <xdr:cNvPr id="8" name="CustomShape 1"/>
        <xdr:cNvSpPr/>
      </xdr:nvSpPr>
      <xdr:spPr>
        <a:xfrm>
          <a:off x="5946120" y="90298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13</xdr:row>
      <xdr:rowOff>360</xdr:rowOff>
    </xdr:from>
    <xdr:to>
      <xdr:col>4</xdr:col>
      <xdr:colOff>374400</xdr:colOff>
      <xdr:row>13</xdr:row>
      <xdr:rowOff>263880</xdr:rowOff>
    </xdr:to>
    <xdr:sp macro="" textlink="">
      <xdr:nvSpPr>
        <xdr:cNvPr id="9" name="CustomShape 1"/>
        <xdr:cNvSpPr/>
      </xdr:nvSpPr>
      <xdr:spPr>
        <a:xfrm>
          <a:off x="5946120" y="90298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13</xdr:row>
      <xdr:rowOff>360</xdr:rowOff>
    </xdr:from>
    <xdr:to>
      <xdr:col>4</xdr:col>
      <xdr:colOff>374400</xdr:colOff>
      <xdr:row>13</xdr:row>
      <xdr:rowOff>263880</xdr:rowOff>
    </xdr:to>
    <xdr:sp macro="" textlink="">
      <xdr:nvSpPr>
        <xdr:cNvPr id="10" name="CustomShape 1"/>
        <xdr:cNvSpPr/>
      </xdr:nvSpPr>
      <xdr:spPr>
        <a:xfrm>
          <a:off x="5946120" y="90298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11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12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13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14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16</xdr:row>
      <xdr:rowOff>360</xdr:rowOff>
    </xdr:from>
    <xdr:to>
      <xdr:col>4</xdr:col>
      <xdr:colOff>374400</xdr:colOff>
      <xdr:row>16</xdr:row>
      <xdr:rowOff>263880</xdr:rowOff>
    </xdr:to>
    <xdr:sp macro="" textlink="">
      <xdr:nvSpPr>
        <xdr:cNvPr id="15" name="CustomShape 1"/>
        <xdr:cNvSpPr/>
      </xdr:nvSpPr>
      <xdr:spPr>
        <a:xfrm>
          <a:off x="5946120" y="124873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16</xdr:row>
      <xdr:rowOff>360</xdr:rowOff>
    </xdr:from>
    <xdr:to>
      <xdr:col>4</xdr:col>
      <xdr:colOff>374400</xdr:colOff>
      <xdr:row>16</xdr:row>
      <xdr:rowOff>263880</xdr:rowOff>
    </xdr:to>
    <xdr:sp macro="" textlink="">
      <xdr:nvSpPr>
        <xdr:cNvPr id="16" name="CustomShape 1"/>
        <xdr:cNvSpPr/>
      </xdr:nvSpPr>
      <xdr:spPr>
        <a:xfrm>
          <a:off x="5946120" y="124873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16</xdr:row>
      <xdr:rowOff>360</xdr:rowOff>
    </xdr:from>
    <xdr:to>
      <xdr:col>4</xdr:col>
      <xdr:colOff>374400</xdr:colOff>
      <xdr:row>16</xdr:row>
      <xdr:rowOff>263880</xdr:rowOff>
    </xdr:to>
    <xdr:sp macro="" textlink="">
      <xdr:nvSpPr>
        <xdr:cNvPr id="17" name="CustomShape 1"/>
        <xdr:cNvSpPr/>
      </xdr:nvSpPr>
      <xdr:spPr>
        <a:xfrm>
          <a:off x="5946120" y="124873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16</xdr:row>
      <xdr:rowOff>360</xdr:rowOff>
    </xdr:from>
    <xdr:to>
      <xdr:col>4</xdr:col>
      <xdr:colOff>374400</xdr:colOff>
      <xdr:row>16</xdr:row>
      <xdr:rowOff>263880</xdr:rowOff>
    </xdr:to>
    <xdr:sp macro="" textlink="">
      <xdr:nvSpPr>
        <xdr:cNvPr id="18" name="CustomShape 1"/>
        <xdr:cNvSpPr/>
      </xdr:nvSpPr>
      <xdr:spPr>
        <a:xfrm>
          <a:off x="5946120" y="124873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17</xdr:row>
      <xdr:rowOff>0</xdr:rowOff>
    </xdr:from>
    <xdr:to>
      <xdr:col>4</xdr:col>
      <xdr:colOff>374400</xdr:colOff>
      <xdr:row>17</xdr:row>
      <xdr:rowOff>263520</xdr:rowOff>
    </xdr:to>
    <xdr:sp macro="" textlink="">
      <xdr:nvSpPr>
        <xdr:cNvPr id="19" name="CustomShape 1"/>
        <xdr:cNvSpPr/>
      </xdr:nvSpPr>
      <xdr:spPr>
        <a:xfrm>
          <a:off x="5946120" y="131158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20</xdr:row>
      <xdr:rowOff>0</xdr:rowOff>
    </xdr:from>
    <xdr:to>
      <xdr:col>4</xdr:col>
      <xdr:colOff>374400</xdr:colOff>
      <xdr:row>20</xdr:row>
      <xdr:rowOff>263520</xdr:rowOff>
    </xdr:to>
    <xdr:sp macro="" textlink="">
      <xdr:nvSpPr>
        <xdr:cNvPr id="20" name="CustomShape 1"/>
        <xdr:cNvSpPr/>
      </xdr:nvSpPr>
      <xdr:spPr>
        <a:xfrm>
          <a:off x="5946120" y="14173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17</xdr:row>
      <xdr:rowOff>0</xdr:rowOff>
    </xdr:from>
    <xdr:to>
      <xdr:col>4</xdr:col>
      <xdr:colOff>374400</xdr:colOff>
      <xdr:row>17</xdr:row>
      <xdr:rowOff>263520</xdr:rowOff>
    </xdr:to>
    <xdr:sp macro="" textlink="">
      <xdr:nvSpPr>
        <xdr:cNvPr id="21" name="CustomShape 1"/>
        <xdr:cNvSpPr/>
      </xdr:nvSpPr>
      <xdr:spPr>
        <a:xfrm>
          <a:off x="5946120" y="131158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20</xdr:row>
      <xdr:rowOff>0</xdr:rowOff>
    </xdr:from>
    <xdr:to>
      <xdr:col>4</xdr:col>
      <xdr:colOff>374400</xdr:colOff>
      <xdr:row>20</xdr:row>
      <xdr:rowOff>263520</xdr:rowOff>
    </xdr:to>
    <xdr:sp macro="" textlink="">
      <xdr:nvSpPr>
        <xdr:cNvPr id="22" name="CustomShape 1"/>
        <xdr:cNvSpPr/>
      </xdr:nvSpPr>
      <xdr:spPr>
        <a:xfrm>
          <a:off x="5946120" y="14173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22</xdr:row>
      <xdr:rowOff>360</xdr:rowOff>
    </xdr:from>
    <xdr:to>
      <xdr:col>4</xdr:col>
      <xdr:colOff>374400</xdr:colOff>
      <xdr:row>23</xdr:row>
      <xdr:rowOff>25200</xdr:rowOff>
    </xdr:to>
    <xdr:sp macro="" textlink="">
      <xdr:nvSpPr>
        <xdr:cNvPr id="23" name="CustomShape 1"/>
        <xdr:cNvSpPr/>
      </xdr:nvSpPr>
      <xdr:spPr>
        <a:xfrm>
          <a:off x="5946120" y="15106680"/>
          <a:ext cx="18360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25</xdr:row>
      <xdr:rowOff>0</xdr:rowOff>
    </xdr:from>
    <xdr:to>
      <xdr:col>4</xdr:col>
      <xdr:colOff>374400</xdr:colOff>
      <xdr:row>25</xdr:row>
      <xdr:rowOff>263520</xdr:rowOff>
    </xdr:to>
    <xdr:sp macro="" textlink="">
      <xdr:nvSpPr>
        <xdr:cNvPr id="24" name="CustomShape 1"/>
        <xdr:cNvSpPr/>
      </xdr:nvSpPr>
      <xdr:spPr>
        <a:xfrm>
          <a:off x="5946120" y="157543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22</xdr:row>
      <xdr:rowOff>360</xdr:rowOff>
    </xdr:from>
    <xdr:to>
      <xdr:col>4</xdr:col>
      <xdr:colOff>374400</xdr:colOff>
      <xdr:row>23</xdr:row>
      <xdr:rowOff>25200</xdr:rowOff>
    </xdr:to>
    <xdr:sp macro="" textlink="">
      <xdr:nvSpPr>
        <xdr:cNvPr id="25" name="CustomShape 1"/>
        <xdr:cNvSpPr/>
      </xdr:nvSpPr>
      <xdr:spPr>
        <a:xfrm>
          <a:off x="5946120" y="15106680"/>
          <a:ext cx="18360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25</xdr:row>
      <xdr:rowOff>0</xdr:rowOff>
    </xdr:from>
    <xdr:to>
      <xdr:col>4</xdr:col>
      <xdr:colOff>374400</xdr:colOff>
      <xdr:row>25</xdr:row>
      <xdr:rowOff>263520</xdr:rowOff>
    </xdr:to>
    <xdr:sp macro="" textlink="">
      <xdr:nvSpPr>
        <xdr:cNvPr id="26" name="CustomShape 1"/>
        <xdr:cNvSpPr/>
      </xdr:nvSpPr>
      <xdr:spPr>
        <a:xfrm>
          <a:off x="5946120" y="157543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27</xdr:row>
      <xdr:rowOff>360</xdr:rowOff>
    </xdr:from>
    <xdr:to>
      <xdr:col>4</xdr:col>
      <xdr:colOff>374400</xdr:colOff>
      <xdr:row>28</xdr:row>
      <xdr:rowOff>72720</xdr:rowOff>
    </xdr:to>
    <xdr:sp macro="" textlink="">
      <xdr:nvSpPr>
        <xdr:cNvPr id="27" name="CustomShape 1"/>
        <xdr:cNvSpPr/>
      </xdr:nvSpPr>
      <xdr:spPr>
        <a:xfrm>
          <a:off x="5946120" y="16811640"/>
          <a:ext cx="18360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30</xdr:row>
      <xdr:rowOff>360</xdr:rowOff>
    </xdr:from>
    <xdr:to>
      <xdr:col>4</xdr:col>
      <xdr:colOff>374400</xdr:colOff>
      <xdr:row>30</xdr:row>
      <xdr:rowOff>263880</xdr:rowOff>
    </xdr:to>
    <xdr:sp macro="" textlink="">
      <xdr:nvSpPr>
        <xdr:cNvPr id="28" name="CustomShape 1"/>
        <xdr:cNvSpPr/>
      </xdr:nvSpPr>
      <xdr:spPr>
        <a:xfrm>
          <a:off x="5946120" y="174499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27</xdr:row>
      <xdr:rowOff>360</xdr:rowOff>
    </xdr:from>
    <xdr:to>
      <xdr:col>4</xdr:col>
      <xdr:colOff>374400</xdr:colOff>
      <xdr:row>28</xdr:row>
      <xdr:rowOff>72720</xdr:rowOff>
    </xdr:to>
    <xdr:sp macro="" textlink="">
      <xdr:nvSpPr>
        <xdr:cNvPr id="29" name="CustomShape 1"/>
        <xdr:cNvSpPr/>
      </xdr:nvSpPr>
      <xdr:spPr>
        <a:xfrm>
          <a:off x="5946120" y="16811640"/>
          <a:ext cx="18360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30</xdr:row>
      <xdr:rowOff>360</xdr:rowOff>
    </xdr:from>
    <xdr:to>
      <xdr:col>4</xdr:col>
      <xdr:colOff>374400</xdr:colOff>
      <xdr:row>30</xdr:row>
      <xdr:rowOff>263880</xdr:rowOff>
    </xdr:to>
    <xdr:sp macro="" textlink="">
      <xdr:nvSpPr>
        <xdr:cNvPr id="30" name="CustomShape 1"/>
        <xdr:cNvSpPr/>
      </xdr:nvSpPr>
      <xdr:spPr>
        <a:xfrm>
          <a:off x="5946120" y="174499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32</xdr:row>
      <xdr:rowOff>360</xdr:rowOff>
    </xdr:from>
    <xdr:to>
      <xdr:col>4</xdr:col>
      <xdr:colOff>374400</xdr:colOff>
      <xdr:row>33</xdr:row>
      <xdr:rowOff>53640</xdr:rowOff>
    </xdr:to>
    <xdr:sp macro="" textlink="">
      <xdr:nvSpPr>
        <xdr:cNvPr id="31" name="CustomShape 1"/>
        <xdr:cNvSpPr/>
      </xdr:nvSpPr>
      <xdr:spPr>
        <a:xfrm>
          <a:off x="5946120" y="18411840"/>
          <a:ext cx="18360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35</xdr:row>
      <xdr:rowOff>360</xdr:rowOff>
    </xdr:from>
    <xdr:to>
      <xdr:col>4</xdr:col>
      <xdr:colOff>374400</xdr:colOff>
      <xdr:row>35</xdr:row>
      <xdr:rowOff>263880</xdr:rowOff>
    </xdr:to>
    <xdr:sp macro="" textlink="">
      <xdr:nvSpPr>
        <xdr:cNvPr id="32" name="CustomShape 1"/>
        <xdr:cNvSpPr/>
      </xdr:nvSpPr>
      <xdr:spPr>
        <a:xfrm>
          <a:off x="5946120" y="190310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32</xdr:row>
      <xdr:rowOff>360</xdr:rowOff>
    </xdr:from>
    <xdr:to>
      <xdr:col>4</xdr:col>
      <xdr:colOff>374400</xdr:colOff>
      <xdr:row>33</xdr:row>
      <xdr:rowOff>53640</xdr:rowOff>
    </xdr:to>
    <xdr:sp macro="" textlink="">
      <xdr:nvSpPr>
        <xdr:cNvPr id="33" name="CustomShape 1"/>
        <xdr:cNvSpPr/>
      </xdr:nvSpPr>
      <xdr:spPr>
        <a:xfrm>
          <a:off x="5946120" y="18411840"/>
          <a:ext cx="18360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35</xdr:row>
      <xdr:rowOff>360</xdr:rowOff>
    </xdr:from>
    <xdr:to>
      <xdr:col>4</xdr:col>
      <xdr:colOff>374400</xdr:colOff>
      <xdr:row>35</xdr:row>
      <xdr:rowOff>263880</xdr:rowOff>
    </xdr:to>
    <xdr:sp macro="" textlink="">
      <xdr:nvSpPr>
        <xdr:cNvPr id="34" name="CustomShape 1"/>
        <xdr:cNvSpPr/>
      </xdr:nvSpPr>
      <xdr:spPr>
        <a:xfrm>
          <a:off x="5946120" y="190310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37</xdr:row>
      <xdr:rowOff>0</xdr:rowOff>
    </xdr:from>
    <xdr:to>
      <xdr:col>4</xdr:col>
      <xdr:colOff>374400</xdr:colOff>
      <xdr:row>38</xdr:row>
      <xdr:rowOff>82440</xdr:rowOff>
    </xdr:to>
    <xdr:sp macro="" textlink="">
      <xdr:nvSpPr>
        <xdr:cNvPr id="35" name="CustomShape 1"/>
        <xdr:cNvSpPr/>
      </xdr:nvSpPr>
      <xdr:spPr>
        <a:xfrm>
          <a:off x="5946120" y="19935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40</xdr:row>
      <xdr:rowOff>0</xdr:rowOff>
    </xdr:from>
    <xdr:to>
      <xdr:col>4</xdr:col>
      <xdr:colOff>374400</xdr:colOff>
      <xdr:row>40</xdr:row>
      <xdr:rowOff>263520</xdr:rowOff>
    </xdr:to>
    <xdr:sp macro="" textlink="">
      <xdr:nvSpPr>
        <xdr:cNvPr id="36" name="CustomShape 1"/>
        <xdr:cNvSpPr/>
      </xdr:nvSpPr>
      <xdr:spPr>
        <a:xfrm>
          <a:off x="5946120" y="204786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37</xdr:row>
      <xdr:rowOff>0</xdr:rowOff>
    </xdr:from>
    <xdr:to>
      <xdr:col>4</xdr:col>
      <xdr:colOff>374400</xdr:colOff>
      <xdr:row>38</xdr:row>
      <xdr:rowOff>82440</xdr:rowOff>
    </xdr:to>
    <xdr:sp macro="" textlink="">
      <xdr:nvSpPr>
        <xdr:cNvPr id="37" name="CustomShape 1"/>
        <xdr:cNvSpPr/>
      </xdr:nvSpPr>
      <xdr:spPr>
        <a:xfrm>
          <a:off x="5946120" y="19935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40</xdr:row>
      <xdr:rowOff>0</xdr:rowOff>
    </xdr:from>
    <xdr:to>
      <xdr:col>4</xdr:col>
      <xdr:colOff>374400</xdr:colOff>
      <xdr:row>40</xdr:row>
      <xdr:rowOff>263520</xdr:rowOff>
    </xdr:to>
    <xdr:sp macro="" textlink="">
      <xdr:nvSpPr>
        <xdr:cNvPr id="38" name="CustomShape 1"/>
        <xdr:cNvSpPr/>
      </xdr:nvSpPr>
      <xdr:spPr>
        <a:xfrm>
          <a:off x="5946120" y="204786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41</xdr:row>
      <xdr:rowOff>0</xdr:rowOff>
    </xdr:from>
    <xdr:to>
      <xdr:col>4</xdr:col>
      <xdr:colOff>374400</xdr:colOff>
      <xdr:row>41</xdr:row>
      <xdr:rowOff>263520</xdr:rowOff>
    </xdr:to>
    <xdr:sp macro="" textlink="">
      <xdr:nvSpPr>
        <xdr:cNvPr id="39" name="CustomShape 1"/>
        <xdr:cNvSpPr/>
      </xdr:nvSpPr>
      <xdr:spPr>
        <a:xfrm>
          <a:off x="5946120" y="208119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41</xdr:row>
      <xdr:rowOff>0</xdr:rowOff>
    </xdr:from>
    <xdr:to>
      <xdr:col>4</xdr:col>
      <xdr:colOff>374400</xdr:colOff>
      <xdr:row>41</xdr:row>
      <xdr:rowOff>263520</xdr:rowOff>
    </xdr:to>
    <xdr:sp macro="" textlink="">
      <xdr:nvSpPr>
        <xdr:cNvPr id="40" name="CustomShape 1"/>
        <xdr:cNvSpPr/>
      </xdr:nvSpPr>
      <xdr:spPr>
        <a:xfrm>
          <a:off x="5946120" y="208119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41</xdr:row>
      <xdr:rowOff>0</xdr:rowOff>
    </xdr:from>
    <xdr:to>
      <xdr:col>4</xdr:col>
      <xdr:colOff>374400</xdr:colOff>
      <xdr:row>41</xdr:row>
      <xdr:rowOff>263520</xdr:rowOff>
    </xdr:to>
    <xdr:sp macro="" textlink="">
      <xdr:nvSpPr>
        <xdr:cNvPr id="41" name="CustomShape 1"/>
        <xdr:cNvSpPr/>
      </xdr:nvSpPr>
      <xdr:spPr>
        <a:xfrm>
          <a:off x="5946120" y="208119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41</xdr:row>
      <xdr:rowOff>0</xdr:rowOff>
    </xdr:from>
    <xdr:to>
      <xdr:col>4</xdr:col>
      <xdr:colOff>374400</xdr:colOff>
      <xdr:row>41</xdr:row>
      <xdr:rowOff>263520</xdr:rowOff>
    </xdr:to>
    <xdr:sp macro="" textlink="">
      <xdr:nvSpPr>
        <xdr:cNvPr id="42" name="CustomShape 1"/>
        <xdr:cNvSpPr/>
      </xdr:nvSpPr>
      <xdr:spPr>
        <a:xfrm>
          <a:off x="5946120" y="208119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42</xdr:row>
      <xdr:rowOff>0</xdr:rowOff>
    </xdr:from>
    <xdr:to>
      <xdr:col>4</xdr:col>
      <xdr:colOff>374400</xdr:colOff>
      <xdr:row>43</xdr:row>
      <xdr:rowOff>83160</xdr:rowOff>
    </xdr:to>
    <xdr:sp macro="" textlink="">
      <xdr:nvSpPr>
        <xdr:cNvPr id="43" name="CustomShape 1"/>
        <xdr:cNvSpPr/>
      </xdr:nvSpPr>
      <xdr:spPr>
        <a:xfrm>
          <a:off x="5946120" y="21450240"/>
          <a:ext cx="183600" cy="2638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45</xdr:row>
      <xdr:rowOff>0</xdr:rowOff>
    </xdr:from>
    <xdr:to>
      <xdr:col>4</xdr:col>
      <xdr:colOff>374400</xdr:colOff>
      <xdr:row>45</xdr:row>
      <xdr:rowOff>263520</xdr:rowOff>
    </xdr:to>
    <xdr:sp macro="" textlink="">
      <xdr:nvSpPr>
        <xdr:cNvPr id="44" name="CustomShape 1"/>
        <xdr:cNvSpPr/>
      </xdr:nvSpPr>
      <xdr:spPr>
        <a:xfrm>
          <a:off x="5946120" y="219931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42</xdr:row>
      <xdr:rowOff>0</xdr:rowOff>
    </xdr:from>
    <xdr:to>
      <xdr:col>4</xdr:col>
      <xdr:colOff>374400</xdr:colOff>
      <xdr:row>43</xdr:row>
      <xdr:rowOff>83160</xdr:rowOff>
    </xdr:to>
    <xdr:sp macro="" textlink="">
      <xdr:nvSpPr>
        <xdr:cNvPr id="45" name="CustomShape 1"/>
        <xdr:cNvSpPr/>
      </xdr:nvSpPr>
      <xdr:spPr>
        <a:xfrm>
          <a:off x="5946120" y="21450240"/>
          <a:ext cx="183600" cy="26388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45</xdr:row>
      <xdr:rowOff>0</xdr:rowOff>
    </xdr:from>
    <xdr:to>
      <xdr:col>4</xdr:col>
      <xdr:colOff>374400</xdr:colOff>
      <xdr:row>45</xdr:row>
      <xdr:rowOff>263520</xdr:rowOff>
    </xdr:to>
    <xdr:sp macro="" textlink="">
      <xdr:nvSpPr>
        <xdr:cNvPr id="46" name="CustomShape 1"/>
        <xdr:cNvSpPr/>
      </xdr:nvSpPr>
      <xdr:spPr>
        <a:xfrm>
          <a:off x="5946120" y="219931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52</xdr:row>
      <xdr:rowOff>0</xdr:rowOff>
    </xdr:from>
    <xdr:to>
      <xdr:col>4</xdr:col>
      <xdr:colOff>374400</xdr:colOff>
      <xdr:row>53</xdr:row>
      <xdr:rowOff>82440</xdr:rowOff>
    </xdr:to>
    <xdr:sp macro="" textlink="">
      <xdr:nvSpPr>
        <xdr:cNvPr id="47" name="CustomShape 1"/>
        <xdr:cNvSpPr/>
      </xdr:nvSpPr>
      <xdr:spPr>
        <a:xfrm>
          <a:off x="5946120" y="246124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55</xdr:row>
      <xdr:rowOff>0</xdr:rowOff>
    </xdr:from>
    <xdr:to>
      <xdr:col>4</xdr:col>
      <xdr:colOff>374400</xdr:colOff>
      <xdr:row>55</xdr:row>
      <xdr:rowOff>263520</xdr:rowOff>
    </xdr:to>
    <xdr:sp macro="" textlink="">
      <xdr:nvSpPr>
        <xdr:cNvPr id="48" name="CustomShape 1"/>
        <xdr:cNvSpPr/>
      </xdr:nvSpPr>
      <xdr:spPr>
        <a:xfrm>
          <a:off x="5946120" y="251553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52</xdr:row>
      <xdr:rowOff>0</xdr:rowOff>
    </xdr:from>
    <xdr:to>
      <xdr:col>4</xdr:col>
      <xdr:colOff>374400</xdr:colOff>
      <xdr:row>53</xdr:row>
      <xdr:rowOff>82440</xdr:rowOff>
    </xdr:to>
    <xdr:sp macro="" textlink="">
      <xdr:nvSpPr>
        <xdr:cNvPr id="49" name="CustomShape 1"/>
        <xdr:cNvSpPr/>
      </xdr:nvSpPr>
      <xdr:spPr>
        <a:xfrm>
          <a:off x="5946120" y="246124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55</xdr:row>
      <xdr:rowOff>0</xdr:rowOff>
    </xdr:from>
    <xdr:to>
      <xdr:col>4</xdr:col>
      <xdr:colOff>374400</xdr:colOff>
      <xdr:row>55</xdr:row>
      <xdr:rowOff>263520</xdr:rowOff>
    </xdr:to>
    <xdr:sp macro="" textlink="">
      <xdr:nvSpPr>
        <xdr:cNvPr id="50" name="CustomShape 1"/>
        <xdr:cNvSpPr/>
      </xdr:nvSpPr>
      <xdr:spPr>
        <a:xfrm>
          <a:off x="5946120" y="251553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51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52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53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54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55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56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57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58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59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0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1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2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3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4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5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66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84</xdr:row>
      <xdr:rowOff>360</xdr:rowOff>
    </xdr:from>
    <xdr:to>
      <xdr:col>4</xdr:col>
      <xdr:colOff>374400</xdr:colOff>
      <xdr:row>84</xdr:row>
      <xdr:rowOff>263880</xdr:rowOff>
    </xdr:to>
    <xdr:sp macro="" textlink="">
      <xdr:nvSpPr>
        <xdr:cNvPr id="67" name="CustomShape 1"/>
        <xdr:cNvSpPr/>
      </xdr:nvSpPr>
      <xdr:spPr>
        <a:xfrm>
          <a:off x="5946120" y="403099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84</xdr:row>
      <xdr:rowOff>360</xdr:rowOff>
    </xdr:from>
    <xdr:to>
      <xdr:col>4</xdr:col>
      <xdr:colOff>374400</xdr:colOff>
      <xdr:row>84</xdr:row>
      <xdr:rowOff>263880</xdr:rowOff>
    </xdr:to>
    <xdr:sp macro="" textlink="">
      <xdr:nvSpPr>
        <xdr:cNvPr id="68" name="CustomShape 1"/>
        <xdr:cNvSpPr/>
      </xdr:nvSpPr>
      <xdr:spPr>
        <a:xfrm>
          <a:off x="5946120" y="403099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84</xdr:row>
      <xdr:rowOff>360</xdr:rowOff>
    </xdr:from>
    <xdr:to>
      <xdr:col>4</xdr:col>
      <xdr:colOff>374400</xdr:colOff>
      <xdr:row>84</xdr:row>
      <xdr:rowOff>263880</xdr:rowOff>
    </xdr:to>
    <xdr:sp macro="" textlink="">
      <xdr:nvSpPr>
        <xdr:cNvPr id="69" name="CustomShape 1"/>
        <xdr:cNvSpPr/>
      </xdr:nvSpPr>
      <xdr:spPr>
        <a:xfrm>
          <a:off x="5946120" y="403099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84</xdr:row>
      <xdr:rowOff>360</xdr:rowOff>
    </xdr:from>
    <xdr:to>
      <xdr:col>4</xdr:col>
      <xdr:colOff>374400</xdr:colOff>
      <xdr:row>84</xdr:row>
      <xdr:rowOff>263880</xdr:rowOff>
    </xdr:to>
    <xdr:sp macro="" textlink="">
      <xdr:nvSpPr>
        <xdr:cNvPr id="70" name="CustomShape 1"/>
        <xdr:cNvSpPr/>
      </xdr:nvSpPr>
      <xdr:spPr>
        <a:xfrm>
          <a:off x="5946120" y="403099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51</xdr:row>
      <xdr:rowOff>360</xdr:rowOff>
    </xdr:from>
    <xdr:to>
      <xdr:col>4</xdr:col>
      <xdr:colOff>374400</xdr:colOff>
      <xdr:row>51</xdr:row>
      <xdr:rowOff>263880</xdr:rowOff>
    </xdr:to>
    <xdr:sp macro="" textlink="">
      <xdr:nvSpPr>
        <xdr:cNvPr id="71" name="CustomShape 1"/>
        <xdr:cNvSpPr/>
      </xdr:nvSpPr>
      <xdr:spPr>
        <a:xfrm>
          <a:off x="5946120" y="240602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51</xdr:row>
      <xdr:rowOff>360</xdr:rowOff>
    </xdr:from>
    <xdr:to>
      <xdr:col>4</xdr:col>
      <xdr:colOff>374400</xdr:colOff>
      <xdr:row>51</xdr:row>
      <xdr:rowOff>263880</xdr:rowOff>
    </xdr:to>
    <xdr:sp macro="" textlink="">
      <xdr:nvSpPr>
        <xdr:cNvPr id="72" name="CustomShape 1"/>
        <xdr:cNvSpPr/>
      </xdr:nvSpPr>
      <xdr:spPr>
        <a:xfrm>
          <a:off x="5946120" y="240602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51</xdr:row>
      <xdr:rowOff>360</xdr:rowOff>
    </xdr:from>
    <xdr:to>
      <xdr:col>4</xdr:col>
      <xdr:colOff>374400</xdr:colOff>
      <xdr:row>51</xdr:row>
      <xdr:rowOff>263880</xdr:rowOff>
    </xdr:to>
    <xdr:sp macro="" textlink="">
      <xdr:nvSpPr>
        <xdr:cNvPr id="73" name="CustomShape 1"/>
        <xdr:cNvSpPr/>
      </xdr:nvSpPr>
      <xdr:spPr>
        <a:xfrm>
          <a:off x="5946120" y="240602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51</xdr:row>
      <xdr:rowOff>360</xdr:rowOff>
    </xdr:from>
    <xdr:to>
      <xdr:col>4</xdr:col>
      <xdr:colOff>374400</xdr:colOff>
      <xdr:row>51</xdr:row>
      <xdr:rowOff>263880</xdr:rowOff>
    </xdr:to>
    <xdr:sp macro="" textlink="">
      <xdr:nvSpPr>
        <xdr:cNvPr id="74" name="CustomShape 1"/>
        <xdr:cNvSpPr/>
      </xdr:nvSpPr>
      <xdr:spPr>
        <a:xfrm>
          <a:off x="5946120" y="240602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52</xdr:row>
      <xdr:rowOff>0</xdr:rowOff>
    </xdr:from>
    <xdr:to>
      <xdr:col>4</xdr:col>
      <xdr:colOff>374400</xdr:colOff>
      <xdr:row>53</xdr:row>
      <xdr:rowOff>82440</xdr:rowOff>
    </xdr:to>
    <xdr:sp macro="" textlink="">
      <xdr:nvSpPr>
        <xdr:cNvPr id="75" name="CustomShape 1"/>
        <xdr:cNvSpPr/>
      </xdr:nvSpPr>
      <xdr:spPr>
        <a:xfrm>
          <a:off x="5946120" y="246124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55</xdr:row>
      <xdr:rowOff>0</xdr:rowOff>
    </xdr:from>
    <xdr:to>
      <xdr:col>4</xdr:col>
      <xdr:colOff>374400</xdr:colOff>
      <xdr:row>55</xdr:row>
      <xdr:rowOff>263520</xdr:rowOff>
    </xdr:to>
    <xdr:sp macro="" textlink="">
      <xdr:nvSpPr>
        <xdr:cNvPr id="76" name="CustomShape 1"/>
        <xdr:cNvSpPr/>
      </xdr:nvSpPr>
      <xdr:spPr>
        <a:xfrm>
          <a:off x="5946120" y="251553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52</xdr:row>
      <xdr:rowOff>0</xdr:rowOff>
    </xdr:from>
    <xdr:to>
      <xdr:col>4</xdr:col>
      <xdr:colOff>374400</xdr:colOff>
      <xdr:row>53</xdr:row>
      <xdr:rowOff>82440</xdr:rowOff>
    </xdr:to>
    <xdr:sp macro="" textlink="">
      <xdr:nvSpPr>
        <xdr:cNvPr id="77" name="CustomShape 1"/>
        <xdr:cNvSpPr/>
      </xdr:nvSpPr>
      <xdr:spPr>
        <a:xfrm>
          <a:off x="5946120" y="2461248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55</xdr:row>
      <xdr:rowOff>0</xdr:rowOff>
    </xdr:from>
    <xdr:to>
      <xdr:col>4</xdr:col>
      <xdr:colOff>374400</xdr:colOff>
      <xdr:row>55</xdr:row>
      <xdr:rowOff>263520</xdr:rowOff>
    </xdr:to>
    <xdr:sp macro="" textlink="">
      <xdr:nvSpPr>
        <xdr:cNvPr id="78" name="CustomShape 1"/>
        <xdr:cNvSpPr/>
      </xdr:nvSpPr>
      <xdr:spPr>
        <a:xfrm>
          <a:off x="5946120" y="251553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79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0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1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2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3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4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5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6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7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8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89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90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91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92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93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94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95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96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97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15</xdr:row>
      <xdr:rowOff>360</xdr:rowOff>
    </xdr:from>
    <xdr:to>
      <xdr:col>4</xdr:col>
      <xdr:colOff>374400</xdr:colOff>
      <xdr:row>15</xdr:row>
      <xdr:rowOff>263880</xdr:rowOff>
    </xdr:to>
    <xdr:sp macro="" textlink="">
      <xdr:nvSpPr>
        <xdr:cNvPr id="98" name="CustomShape 1"/>
        <xdr:cNvSpPr/>
      </xdr:nvSpPr>
      <xdr:spPr>
        <a:xfrm>
          <a:off x="5946120" y="11239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99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100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101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14</xdr:row>
      <xdr:rowOff>360</xdr:rowOff>
    </xdr:from>
    <xdr:to>
      <xdr:col>4</xdr:col>
      <xdr:colOff>374400</xdr:colOff>
      <xdr:row>14</xdr:row>
      <xdr:rowOff>263880</xdr:rowOff>
    </xdr:to>
    <xdr:sp macro="" textlink="">
      <xdr:nvSpPr>
        <xdr:cNvPr id="102" name="CustomShape 1"/>
        <xdr:cNvSpPr/>
      </xdr:nvSpPr>
      <xdr:spPr>
        <a:xfrm>
          <a:off x="5946120" y="1013472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3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4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5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6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7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8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09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60</xdr:row>
      <xdr:rowOff>0</xdr:rowOff>
    </xdr:from>
    <xdr:to>
      <xdr:col>4</xdr:col>
      <xdr:colOff>374400</xdr:colOff>
      <xdr:row>60</xdr:row>
      <xdr:rowOff>263520</xdr:rowOff>
    </xdr:to>
    <xdr:sp macro="" textlink="">
      <xdr:nvSpPr>
        <xdr:cNvPr id="110" name="CustomShape 1"/>
        <xdr:cNvSpPr/>
      </xdr:nvSpPr>
      <xdr:spPr>
        <a:xfrm>
          <a:off x="5946120" y="2974644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1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2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3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4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5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6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7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8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19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0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1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2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3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4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5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6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7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8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29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0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1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2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3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4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5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6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7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8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39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0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1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2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3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4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5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6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7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56</xdr:row>
      <xdr:rowOff>360</xdr:rowOff>
    </xdr:from>
    <xdr:to>
      <xdr:col>4</xdr:col>
      <xdr:colOff>374400</xdr:colOff>
      <xdr:row>56</xdr:row>
      <xdr:rowOff>263880</xdr:rowOff>
    </xdr:to>
    <xdr:sp macro="" textlink="">
      <xdr:nvSpPr>
        <xdr:cNvPr id="148" name="CustomShape 1"/>
        <xdr:cNvSpPr/>
      </xdr:nvSpPr>
      <xdr:spPr>
        <a:xfrm>
          <a:off x="5946120" y="26098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4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5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6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7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18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87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88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89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0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1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2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3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4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5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6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7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8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199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0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1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2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3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4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5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6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7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8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09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0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1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2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3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4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5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6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7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8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19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20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21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22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23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64</xdr:row>
      <xdr:rowOff>360</xdr:rowOff>
    </xdr:from>
    <xdr:to>
      <xdr:col>4</xdr:col>
      <xdr:colOff>374400</xdr:colOff>
      <xdr:row>64</xdr:row>
      <xdr:rowOff>263880</xdr:rowOff>
    </xdr:to>
    <xdr:sp macro="" textlink="">
      <xdr:nvSpPr>
        <xdr:cNvPr id="224" name="CustomShape 1"/>
        <xdr:cNvSpPr/>
      </xdr:nvSpPr>
      <xdr:spPr>
        <a:xfrm>
          <a:off x="5946120" y="349092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25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26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27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28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29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0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1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2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3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4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5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6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7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8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39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0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1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2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3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4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5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6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7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8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49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0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1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2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3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4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5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6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7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8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59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60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61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62</xdr:row>
      <xdr:rowOff>360</xdr:rowOff>
    </xdr:from>
    <xdr:to>
      <xdr:col>4</xdr:col>
      <xdr:colOff>374400</xdr:colOff>
      <xdr:row>62</xdr:row>
      <xdr:rowOff>263880</xdr:rowOff>
    </xdr:to>
    <xdr:sp macro="" textlink="">
      <xdr:nvSpPr>
        <xdr:cNvPr id="262" name="CustomShape 1"/>
        <xdr:cNvSpPr/>
      </xdr:nvSpPr>
      <xdr:spPr>
        <a:xfrm>
          <a:off x="5946120" y="3285180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6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7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8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1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2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3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4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5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6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7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8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299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63</xdr:row>
      <xdr:rowOff>0</xdr:rowOff>
    </xdr:from>
    <xdr:to>
      <xdr:col>4</xdr:col>
      <xdr:colOff>374400</xdr:colOff>
      <xdr:row>63</xdr:row>
      <xdr:rowOff>263520</xdr:rowOff>
    </xdr:to>
    <xdr:sp macro="" textlink="">
      <xdr:nvSpPr>
        <xdr:cNvPr id="300" name="CustomShape 1"/>
        <xdr:cNvSpPr/>
      </xdr:nvSpPr>
      <xdr:spPr>
        <a:xfrm>
          <a:off x="5946120" y="33775560"/>
          <a:ext cx="183600" cy="26352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1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2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3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4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5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6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7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8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09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0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1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2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3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4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5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6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7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8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19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0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1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2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3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4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5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6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7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8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29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0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1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2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3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4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5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6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7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4</xdr:col>
      <xdr:colOff>190800</xdr:colOff>
      <xdr:row>65</xdr:row>
      <xdr:rowOff>720</xdr:rowOff>
    </xdr:from>
    <xdr:to>
      <xdr:col>4</xdr:col>
      <xdr:colOff>374400</xdr:colOff>
      <xdr:row>65</xdr:row>
      <xdr:rowOff>528120</xdr:rowOff>
    </xdr:to>
    <xdr:sp macro="" textlink="">
      <xdr:nvSpPr>
        <xdr:cNvPr id="338" name="CustomShape 1"/>
        <xdr:cNvSpPr/>
      </xdr:nvSpPr>
      <xdr:spPr>
        <a:xfrm>
          <a:off x="5946120" y="35947800"/>
          <a:ext cx="183600" cy="52740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7"/>
  <sheetViews>
    <sheetView tabSelected="1" view="pageBreakPreview" topLeftCell="D17" zoomScale="130" zoomScaleNormal="85" zoomScaleSheetLayoutView="130" zoomScalePageLayoutView="40" workbookViewId="0">
      <selection activeCell="O2" sqref="O2"/>
    </sheetView>
  </sheetViews>
  <sheetFormatPr defaultColWidth="8.7109375" defaultRowHeight="15" x14ac:dyDescent="0.25"/>
  <cols>
    <col min="1" max="1" width="5.85546875" style="1" customWidth="1"/>
    <col min="2" max="2" width="30.85546875" style="1" customWidth="1"/>
    <col min="3" max="3" width="35" style="1" customWidth="1"/>
    <col min="4" max="4" width="9.85546875" style="1" customWidth="1"/>
    <col min="5" max="5" width="16" style="1" customWidth="1"/>
    <col min="6" max="6" width="14.7109375" style="1" customWidth="1"/>
    <col min="7" max="7" width="13.5703125" style="1" customWidth="1"/>
    <col min="8" max="8" width="12" style="1" customWidth="1"/>
    <col min="9" max="9" width="11" style="1" customWidth="1"/>
    <col min="10" max="10" width="13" style="1" customWidth="1"/>
    <col min="11" max="11" width="40.85546875" style="1" customWidth="1"/>
    <col min="12" max="16384" width="8.7109375" style="1"/>
  </cols>
  <sheetData>
    <row r="1" spans="1:12" hidden="1" x14ac:dyDescent="0.25">
      <c r="F1" s="10"/>
    </row>
    <row r="2" spans="1:12" ht="138.75" customHeight="1" x14ac:dyDescent="0.25">
      <c r="A2" s="11"/>
      <c r="B2" s="11"/>
      <c r="C2" s="11"/>
      <c r="D2" s="11"/>
      <c r="E2" s="12"/>
      <c r="F2" s="12"/>
      <c r="G2" s="12"/>
      <c r="H2" s="41" t="s">
        <v>127</v>
      </c>
      <c r="I2" s="41"/>
      <c r="J2" s="41"/>
      <c r="K2" s="41"/>
    </row>
    <row r="3" spans="1:12" ht="22.5" customHeight="1" x14ac:dyDescent="0.25">
      <c r="A3" s="42" t="s">
        <v>0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2" ht="12.75" customHeight="1" x14ac:dyDescent="0.25">
      <c r="K4" s="38" t="s">
        <v>1</v>
      </c>
    </row>
    <row r="5" spans="1:12" ht="33" customHeight="1" x14ac:dyDescent="0.25">
      <c r="A5" s="43" t="s">
        <v>2</v>
      </c>
      <c r="B5" s="43" t="s">
        <v>3</v>
      </c>
      <c r="C5" s="43" t="s">
        <v>4</v>
      </c>
      <c r="D5" s="44" t="s">
        <v>5</v>
      </c>
      <c r="E5" s="45" t="s">
        <v>6</v>
      </c>
      <c r="F5" s="43" t="s">
        <v>7</v>
      </c>
      <c r="G5" s="43" t="s">
        <v>8</v>
      </c>
      <c r="H5" s="43"/>
      <c r="I5" s="43"/>
      <c r="J5" s="43"/>
      <c r="K5" s="43" t="s">
        <v>9</v>
      </c>
    </row>
    <row r="6" spans="1:12" ht="26.25" customHeight="1" x14ac:dyDescent="0.25">
      <c r="A6" s="43"/>
      <c r="B6" s="43"/>
      <c r="C6" s="43"/>
      <c r="D6" s="44"/>
      <c r="E6" s="45"/>
      <c r="F6" s="43"/>
      <c r="G6" s="43" t="s">
        <v>114</v>
      </c>
      <c r="H6" s="43" t="s">
        <v>115</v>
      </c>
      <c r="I6" s="43" t="s">
        <v>116</v>
      </c>
      <c r="J6" s="45" t="s">
        <v>10</v>
      </c>
      <c r="K6" s="43"/>
    </row>
    <row r="7" spans="1:12" x14ac:dyDescent="0.25">
      <c r="A7" s="43"/>
      <c r="B7" s="43"/>
      <c r="C7" s="43"/>
      <c r="D7" s="44"/>
      <c r="E7" s="45"/>
      <c r="F7" s="43"/>
      <c r="G7" s="43"/>
      <c r="H7" s="43"/>
      <c r="I7" s="43"/>
      <c r="J7" s="43"/>
      <c r="K7" s="43"/>
    </row>
    <row r="8" spans="1:12" ht="21.75" customHeight="1" x14ac:dyDescent="0.25">
      <c r="A8" s="43"/>
      <c r="B8" s="43"/>
      <c r="C8" s="43"/>
      <c r="D8" s="44"/>
      <c r="E8" s="45"/>
      <c r="F8" s="43"/>
      <c r="G8" s="13" t="s">
        <v>11</v>
      </c>
      <c r="H8" s="13" t="s">
        <v>11</v>
      </c>
      <c r="I8" s="13" t="s">
        <v>11</v>
      </c>
      <c r="J8" s="13" t="s">
        <v>11</v>
      </c>
      <c r="K8" s="43"/>
    </row>
    <row r="9" spans="1:12" ht="17.25" customHeight="1" x14ac:dyDescent="0.25">
      <c r="A9" s="14">
        <v>1</v>
      </c>
      <c r="B9" s="15">
        <v>2</v>
      </c>
      <c r="C9" s="15">
        <v>3</v>
      </c>
      <c r="D9" s="14">
        <v>4</v>
      </c>
      <c r="E9" s="14">
        <v>5</v>
      </c>
      <c r="F9" s="14">
        <v>6</v>
      </c>
      <c r="G9" s="14">
        <v>7</v>
      </c>
      <c r="H9" s="14">
        <v>8</v>
      </c>
      <c r="I9" s="14">
        <v>9</v>
      </c>
      <c r="J9" s="14">
        <v>10</v>
      </c>
      <c r="K9" s="14">
        <v>11</v>
      </c>
    </row>
    <row r="10" spans="1:12" ht="12" customHeight="1" x14ac:dyDescent="0.25">
      <c r="A10" s="46"/>
      <c r="B10" s="46"/>
      <c r="C10" s="46"/>
      <c r="D10" s="46"/>
      <c r="E10" s="46"/>
      <c r="F10" s="46"/>
      <c r="G10" s="46"/>
      <c r="H10" s="46"/>
      <c r="I10" s="46"/>
      <c r="J10" s="46"/>
      <c r="K10" s="46"/>
    </row>
    <row r="11" spans="1:12" ht="150.75" customHeight="1" x14ac:dyDescent="0.25">
      <c r="A11" s="27">
        <v>1</v>
      </c>
      <c r="B11" s="29" t="s">
        <v>12</v>
      </c>
      <c r="C11" s="29" t="s">
        <v>13</v>
      </c>
      <c r="D11" s="30" t="s">
        <v>14</v>
      </c>
      <c r="E11" s="29" t="s">
        <v>15</v>
      </c>
      <c r="F11" s="29" t="s">
        <v>16</v>
      </c>
      <c r="G11" s="16" t="s">
        <v>17</v>
      </c>
      <c r="H11" s="16" t="s">
        <v>17</v>
      </c>
      <c r="I11" s="16" t="s">
        <v>17</v>
      </c>
      <c r="J11" s="16" t="s">
        <v>17</v>
      </c>
      <c r="K11" s="31" t="s">
        <v>18</v>
      </c>
    </row>
    <row r="12" spans="1:12" ht="79.5" customHeight="1" x14ac:dyDescent="0.25">
      <c r="A12" s="27">
        <v>2</v>
      </c>
      <c r="B12" s="17" t="s">
        <v>19</v>
      </c>
      <c r="C12" s="29" t="s">
        <v>20</v>
      </c>
      <c r="D12" s="30" t="s">
        <v>14</v>
      </c>
      <c r="E12" s="30" t="s">
        <v>21</v>
      </c>
      <c r="F12" s="29" t="s">
        <v>22</v>
      </c>
      <c r="G12" s="16" t="s">
        <v>17</v>
      </c>
      <c r="H12" s="16" t="s">
        <v>17</v>
      </c>
      <c r="I12" s="16" t="s">
        <v>17</v>
      </c>
      <c r="J12" s="16" t="s">
        <v>17</v>
      </c>
      <c r="K12" s="29" t="s">
        <v>23</v>
      </c>
    </row>
    <row r="13" spans="1:12" ht="148.5" customHeight="1" x14ac:dyDescent="0.25">
      <c r="A13" s="36">
        <v>3</v>
      </c>
      <c r="B13" s="31" t="s">
        <v>24</v>
      </c>
      <c r="C13" s="6" t="s">
        <v>25</v>
      </c>
      <c r="D13" s="30" t="s">
        <v>14</v>
      </c>
      <c r="E13" s="6" t="s">
        <v>26</v>
      </c>
      <c r="F13" s="18" t="s">
        <v>27</v>
      </c>
      <c r="G13" s="19">
        <v>50</v>
      </c>
      <c r="H13" s="19">
        <v>50</v>
      </c>
      <c r="I13" s="19">
        <v>50</v>
      </c>
      <c r="J13" s="4">
        <v>150</v>
      </c>
      <c r="K13" s="6" t="s">
        <v>28</v>
      </c>
      <c r="L13" s="11"/>
    </row>
    <row r="14" spans="1:12" ht="87" customHeight="1" x14ac:dyDescent="0.25">
      <c r="A14" s="27">
        <v>4</v>
      </c>
      <c r="B14" s="29" t="s">
        <v>29</v>
      </c>
      <c r="C14" s="20" t="s">
        <v>30</v>
      </c>
      <c r="D14" s="30" t="s">
        <v>14</v>
      </c>
      <c r="E14" s="30" t="s">
        <v>107</v>
      </c>
      <c r="F14" s="29" t="s">
        <v>31</v>
      </c>
      <c r="G14" s="19">
        <v>300</v>
      </c>
      <c r="H14" s="19">
        <v>350</v>
      </c>
      <c r="I14" s="19">
        <v>400</v>
      </c>
      <c r="J14" s="4">
        <v>1050</v>
      </c>
      <c r="K14" s="20" t="s">
        <v>32</v>
      </c>
      <c r="L14" s="11"/>
    </row>
    <row r="15" spans="1:12" ht="87" customHeight="1" x14ac:dyDescent="0.25">
      <c r="A15" s="36">
        <v>5</v>
      </c>
      <c r="B15" s="29" t="s">
        <v>33</v>
      </c>
      <c r="C15" s="20" t="s">
        <v>34</v>
      </c>
      <c r="D15" s="30" t="s">
        <v>14</v>
      </c>
      <c r="E15" s="30" t="s">
        <v>103</v>
      </c>
      <c r="F15" s="18" t="s">
        <v>27</v>
      </c>
      <c r="G15" s="19">
        <v>500</v>
      </c>
      <c r="H15" s="19">
        <v>700</v>
      </c>
      <c r="I15" s="19">
        <v>1000</v>
      </c>
      <c r="J15" s="4">
        <v>2200</v>
      </c>
      <c r="K15" s="20" t="s">
        <v>35</v>
      </c>
      <c r="L15" s="11"/>
    </row>
    <row r="16" spans="1:12" ht="98.25" customHeight="1" x14ac:dyDescent="0.25">
      <c r="A16" s="27">
        <v>6</v>
      </c>
      <c r="B16" s="29" t="s">
        <v>36</v>
      </c>
      <c r="C16" s="20" t="s">
        <v>37</v>
      </c>
      <c r="D16" s="30" t="s">
        <v>14</v>
      </c>
      <c r="E16" s="30" t="s">
        <v>103</v>
      </c>
      <c r="F16" s="18" t="s">
        <v>27</v>
      </c>
      <c r="G16" s="19">
        <v>450</v>
      </c>
      <c r="H16" s="19">
        <v>300</v>
      </c>
      <c r="I16" s="19">
        <v>150</v>
      </c>
      <c r="J16" s="4">
        <f>I16+H16+G16</f>
        <v>900</v>
      </c>
      <c r="K16" s="20" t="s">
        <v>38</v>
      </c>
      <c r="L16" s="21"/>
    </row>
    <row r="17" spans="1:12" ht="49.5" customHeight="1" x14ac:dyDescent="0.25">
      <c r="A17" s="47">
        <v>7</v>
      </c>
      <c r="B17" s="48" t="s">
        <v>39</v>
      </c>
      <c r="C17" s="49" t="s">
        <v>40</v>
      </c>
      <c r="D17" s="50" t="s">
        <v>14</v>
      </c>
      <c r="E17" s="50" t="s">
        <v>106</v>
      </c>
      <c r="F17" s="29" t="s">
        <v>27</v>
      </c>
      <c r="G17" s="19">
        <f t="shared" ref="G17:J20" si="0">G22+G27+G32+G37+G42+G47</f>
        <v>15200</v>
      </c>
      <c r="H17" s="19">
        <f t="shared" si="0"/>
        <v>16750</v>
      </c>
      <c r="I17" s="19">
        <f t="shared" si="0"/>
        <v>18650</v>
      </c>
      <c r="J17" s="19">
        <f t="shared" si="0"/>
        <v>50600</v>
      </c>
      <c r="K17" s="49" t="s">
        <v>41</v>
      </c>
      <c r="L17" s="11"/>
    </row>
    <row r="18" spans="1:12" ht="25.5" customHeight="1" x14ac:dyDescent="0.25">
      <c r="A18" s="47"/>
      <c r="B18" s="48"/>
      <c r="C18" s="49"/>
      <c r="D18" s="50"/>
      <c r="E18" s="50"/>
      <c r="F18" s="29" t="s">
        <v>42</v>
      </c>
      <c r="G18" s="19">
        <f t="shared" si="0"/>
        <v>349.6</v>
      </c>
      <c r="H18" s="19">
        <f t="shared" si="0"/>
        <v>385.25</v>
      </c>
      <c r="I18" s="19">
        <f t="shared" si="0"/>
        <v>428.95000000000005</v>
      </c>
      <c r="J18" s="19">
        <f t="shared" si="0"/>
        <v>1163.8000000000002</v>
      </c>
      <c r="K18" s="49"/>
    </row>
    <row r="19" spans="1:12" ht="28.5" customHeight="1" x14ac:dyDescent="0.25">
      <c r="A19" s="47"/>
      <c r="B19" s="48"/>
      <c r="C19" s="49"/>
      <c r="D19" s="50"/>
      <c r="E19" s="50"/>
      <c r="F19" s="29" t="s">
        <v>43</v>
      </c>
      <c r="G19" s="19">
        <f t="shared" si="0"/>
        <v>805.6</v>
      </c>
      <c r="H19" s="19">
        <f t="shared" si="0"/>
        <v>887.74999999999989</v>
      </c>
      <c r="I19" s="19">
        <f t="shared" si="0"/>
        <v>988.45</v>
      </c>
      <c r="J19" s="19">
        <f t="shared" si="0"/>
        <v>2681.8</v>
      </c>
      <c r="K19" s="49"/>
    </row>
    <row r="20" spans="1:12" ht="29.25" customHeight="1" x14ac:dyDescent="0.25">
      <c r="A20" s="47"/>
      <c r="B20" s="48"/>
      <c r="C20" s="49"/>
      <c r="D20" s="50"/>
      <c r="E20" s="50"/>
      <c r="F20" s="29" t="s">
        <v>44</v>
      </c>
      <c r="G20" s="19">
        <f t="shared" si="0"/>
        <v>228</v>
      </c>
      <c r="H20" s="19">
        <f t="shared" si="0"/>
        <v>251.25</v>
      </c>
      <c r="I20" s="19">
        <f t="shared" si="0"/>
        <v>279.75</v>
      </c>
      <c r="J20" s="19">
        <f t="shared" si="0"/>
        <v>759</v>
      </c>
      <c r="K20" s="49"/>
    </row>
    <row r="21" spans="1:12" ht="26.25" customHeight="1" x14ac:dyDescent="0.25">
      <c r="A21" s="47"/>
      <c r="B21" s="48"/>
      <c r="C21" s="49"/>
      <c r="D21" s="50"/>
      <c r="E21" s="50"/>
      <c r="F21" s="9" t="s">
        <v>45</v>
      </c>
      <c r="G21" s="4">
        <f>SUM(G17:G20)</f>
        <v>16583.2</v>
      </c>
      <c r="H21" s="4">
        <f>SUM(H17:H20)</f>
        <v>18274.25</v>
      </c>
      <c r="I21" s="4">
        <f>SUM(I17:I20)</f>
        <v>20347.150000000001</v>
      </c>
      <c r="J21" s="4">
        <f>I21+H21+G21</f>
        <v>55204.600000000006</v>
      </c>
      <c r="K21" s="49"/>
    </row>
    <row r="22" spans="1:12" ht="47.25" customHeight="1" x14ac:dyDescent="0.25">
      <c r="A22" s="51" t="s">
        <v>46</v>
      </c>
      <c r="B22" s="48"/>
      <c r="C22" s="49" t="s">
        <v>47</v>
      </c>
      <c r="D22" s="50"/>
      <c r="E22" s="50"/>
      <c r="F22" s="29" t="s">
        <v>27</v>
      </c>
      <c r="G22" s="19">
        <v>6700</v>
      </c>
      <c r="H22" s="19">
        <v>7600</v>
      </c>
      <c r="I22" s="19">
        <v>8300</v>
      </c>
      <c r="J22" s="3">
        <f>I22+H22+G22</f>
        <v>22600</v>
      </c>
      <c r="K22" s="49" t="s">
        <v>48</v>
      </c>
      <c r="L22" s="11"/>
    </row>
    <row r="23" spans="1:12" ht="18.75" customHeight="1" x14ac:dyDescent="0.25">
      <c r="A23" s="51"/>
      <c r="B23" s="48"/>
      <c r="C23" s="49"/>
      <c r="D23" s="50"/>
      <c r="E23" s="50"/>
      <c r="F23" s="29" t="s">
        <v>42</v>
      </c>
      <c r="G23" s="3">
        <f>G22*0.05*0.46</f>
        <v>154.1</v>
      </c>
      <c r="H23" s="3">
        <v>174.8</v>
      </c>
      <c r="I23" s="3">
        <v>190.9</v>
      </c>
      <c r="J23" s="3">
        <f>I23+H23+G23</f>
        <v>519.80000000000007</v>
      </c>
      <c r="K23" s="49"/>
    </row>
    <row r="24" spans="1:12" ht="18" customHeight="1" x14ac:dyDescent="0.25">
      <c r="A24" s="51"/>
      <c r="B24" s="48"/>
      <c r="C24" s="49"/>
      <c r="D24" s="50"/>
      <c r="E24" s="50"/>
      <c r="F24" s="29" t="s">
        <v>43</v>
      </c>
      <c r="G24" s="3">
        <f>G22*0.1*0.53</f>
        <v>355.1</v>
      </c>
      <c r="H24" s="3">
        <v>402.8</v>
      </c>
      <c r="I24" s="3">
        <v>439.9</v>
      </c>
      <c r="J24" s="3">
        <f>I24+H24+G24</f>
        <v>1197.8000000000002</v>
      </c>
      <c r="K24" s="49"/>
    </row>
    <row r="25" spans="1:12" ht="14.25" customHeight="1" x14ac:dyDescent="0.25">
      <c r="A25" s="51"/>
      <c r="B25" s="48"/>
      <c r="C25" s="49"/>
      <c r="D25" s="50"/>
      <c r="E25" s="50"/>
      <c r="F25" s="29" t="s">
        <v>44</v>
      </c>
      <c r="G25" s="3">
        <v>100.5</v>
      </c>
      <c r="H25" s="3">
        <v>114</v>
      </c>
      <c r="I25" s="3">
        <v>124.5</v>
      </c>
      <c r="J25" s="3">
        <f>I25+H25+G25</f>
        <v>339</v>
      </c>
      <c r="K25" s="49"/>
    </row>
    <row r="26" spans="1:12" ht="26.25" customHeight="1" x14ac:dyDescent="0.25">
      <c r="A26" s="51"/>
      <c r="B26" s="48"/>
      <c r="C26" s="49"/>
      <c r="D26" s="50"/>
      <c r="E26" s="50"/>
      <c r="F26" s="9" t="s">
        <v>45</v>
      </c>
      <c r="G26" s="4">
        <f>SUM(G22:G25)</f>
        <v>7309.7000000000007</v>
      </c>
      <c r="H26" s="4">
        <f>SUM(H22:H25)</f>
        <v>8291.6</v>
      </c>
      <c r="I26" s="4">
        <f>SUM(I22:I25)</f>
        <v>9055.2999999999993</v>
      </c>
      <c r="J26" s="4">
        <f>SUM(J22:J25)</f>
        <v>24656.6</v>
      </c>
      <c r="K26" s="49"/>
    </row>
    <row r="27" spans="1:12" ht="57" customHeight="1" x14ac:dyDescent="0.25">
      <c r="A27" s="51" t="s">
        <v>49</v>
      </c>
      <c r="B27" s="48"/>
      <c r="C27" s="49" t="s">
        <v>50</v>
      </c>
      <c r="D27" s="50"/>
      <c r="E27" s="50"/>
      <c r="F27" s="29" t="s">
        <v>27</v>
      </c>
      <c r="G27" s="19">
        <v>1100</v>
      </c>
      <c r="H27" s="19">
        <v>1250</v>
      </c>
      <c r="I27" s="19">
        <v>1650</v>
      </c>
      <c r="J27" s="3">
        <f>I27+H27+G27</f>
        <v>4000</v>
      </c>
      <c r="K27" s="49" t="s">
        <v>51</v>
      </c>
      <c r="L27" s="11"/>
    </row>
    <row r="28" spans="1:12" ht="15" customHeight="1" x14ac:dyDescent="0.25">
      <c r="A28" s="51"/>
      <c r="B28" s="48"/>
      <c r="C28" s="49"/>
      <c r="D28" s="50"/>
      <c r="E28" s="50"/>
      <c r="F28" s="29" t="s">
        <v>42</v>
      </c>
      <c r="G28" s="3">
        <f>G27*0.05*0.46</f>
        <v>25.3</v>
      </c>
      <c r="H28" s="3">
        <v>28.75</v>
      </c>
      <c r="I28" s="3">
        <v>37.950000000000003</v>
      </c>
      <c r="J28" s="3">
        <f>I28+H28+G28</f>
        <v>92</v>
      </c>
      <c r="K28" s="49"/>
    </row>
    <row r="29" spans="1:12" ht="17.25" customHeight="1" x14ac:dyDescent="0.25">
      <c r="A29" s="51"/>
      <c r="B29" s="48"/>
      <c r="C29" s="49"/>
      <c r="D29" s="50"/>
      <c r="E29" s="50"/>
      <c r="F29" s="29" t="s">
        <v>43</v>
      </c>
      <c r="G29" s="3">
        <v>58.3</v>
      </c>
      <c r="H29" s="3">
        <v>66.25</v>
      </c>
      <c r="I29" s="3">
        <v>87.45</v>
      </c>
      <c r="J29" s="3">
        <f>I29+H29+G29</f>
        <v>212</v>
      </c>
      <c r="K29" s="49"/>
    </row>
    <row r="30" spans="1:12" ht="18" customHeight="1" x14ac:dyDescent="0.25">
      <c r="A30" s="51"/>
      <c r="B30" s="48"/>
      <c r="C30" s="49"/>
      <c r="D30" s="50"/>
      <c r="E30" s="50"/>
      <c r="F30" s="29" t="s">
        <v>44</v>
      </c>
      <c r="G30" s="3">
        <v>16.5</v>
      </c>
      <c r="H30" s="3">
        <v>18.75</v>
      </c>
      <c r="I30" s="3">
        <v>24.75</v>
      </c>
      <c r="J30" s="3">
        <f>I30+H30+G30</f>
        <v>60</v>
      </c>
      <c r="K30" s="49"/>
    </row>
    <row r="31" spans="1:12" ht="30" customHeight="1" x14ac:dyDescent="0.25">
      <c r="A31" s="51"/>
      <c r="B31" s="48"/>
      <c r="C31" s="49"/>
      <c r="D31" s="50"/>
      <c r="E31" s="50"/>
      <c r="F31" s="9" t="s">
        <v>45</v>
      </c>
      <c r="G31" s="4">
        <f>SUM(G27:G30)</f>
        <v>1200.0999999999999</v>
      </c>
      <c r="H31" s="4">
        <f>SUM(H27:H30)</f>
        <v>1363.75</v>
      </c>
      <c r="I31" s="4">
        <f>SUM(I27:I30)</f>
        <v>1800.15</v>
      </c>
      <c r="J31" s="4">
        <f>SUM(J27:J30)</f>
        <v>4364</v>
      </c>
      <c r="K31" s="49"/>
    </row>
    <row r="32" spans="1:12" ht="45.75" customHeight="1" x14ac:dyDescent="0.25">
      <c r="A32" s="51" t="s">
        <v>52</v>
      </c>
      <c r="B32" s="48"/>
      <c r="C32" s="49" t="s">
        <v>53</v>
      </c>
      <c r="D32" s="50"/>
      <c r="E32" s="50"/>
      <c r="F32" s="29" t="s">
        <v>27</v>
      </c>
      <c r="G32" s="19">
        <v>800</v>
      </c>
      <c r="H32" s="19">
        <v>900</v>
      </c>
      <c r="I32" s="19">
        <v>1100</v>
      </c>
      <c r="J32" s="3">
        <v>2800</v>
      </c>
      <c r="K32" s="49" t="s">
        <v>54</v>
      </c>
      <c r="L32" s="11"/>
    </row>
    <row r="33" spans="1:12" ht="16.5" customHeight="1" x14ac:dyDescent="0.25">
      <c r="A33" s="51"/>
      <c r="B33" s="48"/>
      <c r="C33" s="49"/>
      <c r="D33" s="50"/>
      <c r="E33" s="50"/>
      <c r="F33" s="29" t="s">
        <v>42</v>
      </c>
      <c r="G33" s="3">
        <v>18.399999999999999</v>
      </c>
      <c r="H33" s="3">
        <v>20.7</v>
      </c>
      <c r="I33" s="3">
        <v>25.3</v>
      </c>
      <c r="J33" s="3">
        <f>I33+H33+G33</f>
        <v>64.400000000000006</v>
      </c>
      <c r="K33" s="49"/>
    </row>
    <row r="34" spans="1:12" ht="15.75" customHeight="1" x14ac:dyDescent="0.25">
      <c r="A34" s="51"/>
      <c r="B34" s="48"/>
      <c r="C34" s="49"/>
      <c r="D34" s="50"/>
      <c r="E34" s="50"/>
      <c r="F34" s="29" t="s">
        <v>43</v>
      </c>
      <c r="G34" s="3">
        <v>42.4</v>
      </c>
      <c r="H34" s="3">
        <v>47.7</v>
      </c>
      <c r="I34" s="3">
        <v>58.3</v>
      </c>
      <c r="J34" s="3">
        <f>I34+H34+G34</f>
        <v>148.4</v>
      </c>
      <c r="K34" s="49"/>
    </row>
    <row r="35" spans="1:12" ht="16.5" customHeight="1" x14ac:dyDescent="0.25">
      <c r="A35" s="51"/>
      <c r="B35" s="48"/>
      <c r="C35" s="49"/>
      <c r="D35" s="50"/>
      <c r="E35" s="50"/>
      <c r="F35" s="29" t="s">
        <v>44</v>
      </c>
      <c r="G35" s="3">
        <v>12</v>
      </c>
      <c r="H35" s="3">
        <v>13.5</v>
      </c>
      <c r="I35" s="3">
        <v>16.5</v>
      </c>
      <c r="J35" s="3">
        <f>I35+H35+G35</f>
        <v>42</v>
      </c>
      <c r="K35" s="49"/>
    </row>
    <row r="36" spans="1:12" ht="25.5" customHeight="1" x14ac:dyDescent="0.25">
      <c r="A36" s="51"/>
      <c r="B36" s="48"/>
      <c r="C36" s="49"/>
      <c r="D36" s="50"/>
      <c r="E36" s="50"/>
      <c r="F36" s="9" t="s">
        <v>45</v>
      </c>
      <c r="G36" s="4">
        <f>SUM(G32:G35)</f>
        <v>872.8</v>
      </c>
      <c r="H36" s="4">
        <f>SUM(H32:H35)</f>
        <v>981.90000000000009</v>
      </c>
      <c r="I36" s="4">
        <f>SUM(I32:I35)</f>
        <v>1200.0999999999999</v>
      </c>
      <c r="J36" s="4">
        <f>SUM(J32:J35)</f>
        <v>3054.8</v>
      </c>
      <c r="K36" s="49"/>
    </row>
    <row r="37" spans="1:12" ht="45.75" customHeight="1" x14ac:dyDescent="0.25">
      <c r="A37" s="51" t="s">
        <v>55</v>
      </c>
      <c r="B37" s="48"/>
      <c r="C37" s="49" t="s">
        <v>56</v>
      </c>
      <c r="D37" s="50"/>
      <c r="E37" s="50"/>
      <c r="F37" s="29" t="s">
        <v>27</v>
      </c>
      <c r="G37" s="19">
        <v>5600</v>
      </c>
      <c r="H37" s="19">
        <v>5800</v>
      </c>
      <c r="I37" s="19">
        <v>6100</v>
      </c>
      <c r="J37" s="3">
        <f>I37+H37+G37</f>
        <v>17500</v>
      </c>
      <c r="K37" s="49" t="s">
        <v>57</v>
      </c>
      <c r="L37" s="11"/>
    </row>
    <row r="38" spans="1:12" ht="14.25" customHeight="1" x14ac:dyDescent="0.25">
      <c r="A38" s="51"/>
      <c r="B38" s="48"/>
      <c r="C38" s="49"/>
      <c r="D38" s="50"/>
      <c r="E38" s="50"/>
      <c r="F38" s="29" t="s">
        <v>42</v>
      </c>
      <c r="G38" s="3">
        <v>128.80000000000001</v>
      </c>
      <c r="H38" s="3">
        <v>133.4</v>
      </c>
      <c r="I38" s="3">
        <v>140.30000000000001</v>
      </c>
      <c r="J38" s="3">
        <f>I38+H38+G38</f>
        <v>402.50000000000006</v>
      </c>
      <c r="K38" s="49"/>
    </row>
    <row r="39" spans="1:12" ht="14.25" customHeight="1" x14ac:dyDescent="0.25">
      <c r="A39" s="51"/>
      <c r="B39" s="48"/>
      <c r="C39" s="49"/>
      <c r="D39" s="50"/>
      <c r="E39" s="50"/>
      <c r="F39" s="29" t="s">
        <v>43</v>
      </c>
      <c r="G39" s="3">
        <v>296.8</v>
      </c>
      <c r="H39" s="3">
        <v>307.39999999999998</v>
      </c>
      <c r="I39" s="3">
        <v>323.3</v>
      </c>
      <c r="J39" s="3">
        <f>I39+H39+G39</f>
        <v>927.5</v>
      </c>
      <c r="K39" s="49"/>
    </row>
    <row r="40" spans="1:12" ht="14.25" customHeight="1" x14ac:dyDescent="0.25">
      <c r="A40" s="51"/>
      <c r="B40" s="48"/>
      <c r="C40" s="49"/>
      <c r="D40" s="50"/>
      <c r="E40" s="50"/>
      <c r="F40" s="29" t="s">
        <v>44</v>
      </c>
      <c r="G40" s="3">
        <v>84</v>
      </c>
      <c r="H40" s="3">
        <v>87</v>
      </c>
      <c r="I40" s="3">
        <v>91.5</v>
      </c>
      <c r="J40" s="3">
        <f>I40+H40+G40</f>
        <v>262.5</v>
      </c>
      <c r="K40" s="49"/>
    </row>
    <row r="41" spans="1:12" ht="26.25" customHeight="1" x14ac:dyDescent="0.25">
      <c r="A41" s="51"/>
      <c r="B41" s="48"/>
      <c r="C41" s="49"/>
      <c r="D41" s="50"/>
      <c r="E41" s="50"/>
      <c r="F41" s="9" t="s">
        <v>45</v>
      </c>
      <c r="G41" s="4">
        <f>SUM(G37:G40)</f>
        <v>6109.6</v>
      </c>
      <c r="H41" s="4">
        <f>SUM(H37:H40)</f>
        <v>6327.7999999999993</v>
      </c>
      <c r="I41" s="4">
        <f>SUM(I37:I40)</f>
        <v>6655.1</v>
      </c>
      <c r="J41" s="4">
        <f>SUM(J37:J40)</f>
        <v>19092.5</v>
      </c>
      <c r="K41" s="49"/>
    </row>
    <row r="42" spans="1:12" ht="50.25" customHeight="1" x14ac:dyDescent="0.25">
      <c r="A42" s="51" t="s">
        <v>58</v>
      </c>
      <c r="B42" s="48"/>
      <c r="C42" s="49" t="s">
        <v>59</v>
      </c>
      <c r="D42" s="50"/>
      <c r="E42" s="50"/>
      <c r="F42" s="29" t="s">
        <v>27</v>
      </c>
      <c r="G42" s="19">
        <v>500</v>
      </c>
      <c r="H42" s="19">
        <v>600</v>
      </c>
      <c r="I42" s="19">
        <v>700</v>
      </c>
      <c r="J42" s="3">
        <f>I42+H42+G42</f>
        <v>1800</v>
      </c>
      <c r="K42" s="49" t="s">
        <v>60</v>
      </c>
      <c r="L42" s="11"/>
    </row>
    <row r="43" spans="1:12" ht="14.25" customHeight="1" x14ac:dyDescent="0.25">
      <c r="A43" s="51"/>
      <c r="B43" s="48"/>
      <c r="C43" s="49"/>
      <c r="D43" s="50"/>
      <c r="E43" s="50"/>
      <c r="F43" s="29" t="s">
        <v>42</v>
      </c>
      <c r="G43" s="3">
        <v>11.5</v>
      </c>
      <c r="H43" s="3">
        <v>13.8</v>
      </c>
      <c r="I43" s="3">
        <v>16.100000000000001</v>
      </c>
      <c r="J43" s="3">
        <f>I43+H43+G43</f>
        <v>41.400000000000006</v>
      </c>
      <c r="K43" s="49"/>
    </row>
    <row r="44" spans="1:12" ht="14.25" customHeight="1" x14ac:dyDescent="0.25">
      <c r="A44" s="51"/>
      <c r="B44" s="48"/>
      <c r="C44" s="49"/>
      <c r="D44" s="50"/>
      <c r="E44" s="50"/>
      <c r="F44" s="29" t="s">
        <v>43</v>
      </c>
      <c r="G44" s="3">
        <v>26.5</v>
      </c>
      <c r="H44" s="3">
        <v>31.8</v>
      </c>
      <c r="I44" s="3">
        <v>37.1</v>
      </c>
      <c r="J44" s="3">
        <f>I44+H44+G44</f>
        <v>95.4</v>
      </c>
      <c r="K44" s="49"/>
    </row>
    <row r="45" spans="1:12" ht="14.25" customHeight="1" x14ac:dyDescent="0.25">
      <c r="A45" s="51"/>
      <c r="B45" s="48"/>
      <c r="C45" s="49"/>
      <c r="D45" s="50"/>
      <c r="E45" s="50"/>
      <c r="F45" s="29" t="s">
        <v>44</v>
      </c>
      <c r="G45" s="3">
        <v>7.5</v>
      </c>
      <c r="H45" s="3">
        <v>9</v>
      </c>
      <c r="I45" s="3">
        <v>10.5</v>
      </c>
      <c r="J45" s="3">
        <f>I45+H45+G45</f>
        <v>27</v>
      </c>
      <c r="K45" s="49"/>
    </row>
    <row r="46" spans="1:12" ht="29.25" customHeight="1" x14ac:dyDescent="0.25">
      <c r="A46" s="51"/>
      <c r="B46" s="48"/>
      <c r="C46" s="49"/>
      <c r="D46" s="50"/>
      <c r="E46" s="50"/>
      <c r="F46" s="9" t="s">
        <v>45</v>
      </c>
      <c r="G46" s="4">
        <f>SUM(G42:G45)</f>
        <v>545.5</v>
      </c>
      <c r="H46" s="4">
        <f>SUM(H42:H45)</f>
        <v>654.59999999999991</v>
      </c>
      <c r="I46" s="4">
        <f>SUM(I42:I45)</f>
        <v>763.7</v>
      </c>
      <c r="J46" s="4">
        <f>SUM(J42:J45)</f>
        <v>1963.8000000000002</v>
      </c>
      <c r="K46" s="49"/>
    </row>
    <row r="47" spans="1:12" ht="52.5" customHeight="1" x14ac:dyDescent="0.25">
      <c r="A47" s="51" t="s">
        <v>61</v>
      </c>
      <c r="B47" s="48"/>
      <c r="C47" s="49" t="s">
        <v>62</v>
      </c>
      <c r="D47" s="50"/>
      <c r="E47" s="50"/>
      <c r="F47" s="29" t="s">
        <v>27</v>
      </c>
      <c r="G47" s="3">
        <v>500</v>
      </c>
      <c r="H47" s="3">
        <v>600</v>
      </c>
      <c r="I47" s="3">
        <v>800</v>
      </c>
      <c r="J47" s="3">
        <f>I47+H47+G47</f>
        <v>1900</v>
      </c>
      <c r="K47" s="49" t="s">
        <v>63</v>
      </c>
    </row>
    <row r="48" spans="1:12" ht="19.5" customHeight="1" x14ac:dyDescent="0.25">
      <c r="A48" s="51"/>
      <c r="B48" s="48"/>
      <c r="C48" s="49"/>
      <c r="D48" s="50"/>
      <c r="E48" s="50"/>
      <c r="F48" s="29" t="s">
        <v>42</v>
      </c>
      <c r="G48" s="3">
        <v>11.5</v>
      </c>
      <c r="H48" s="3">
        <v>13.8</v>
      </c>
      <c r="I48" s="3">
        <v>18.399999999999999</v>
      </c>
      <c r="J48" s="3">
        <f>I48+H48+G48</f>
        <v>43.7</v>
      </c>
      <c r="K48" s="49"/>
    </row>
    <row r="49" spans="1:12" ht="17.25" customHeight="1" x14ac:dyDescent="0.25">
      <c r="A49" s="51"/>
      <c r="B49" s="48"/>
      <c r="C49" s="49"/>
      <c r="D49" s="50"/>
      <c r="E49" s="50"/>
      <c r="F49" s="29" t="s">
        <v>43</v>
      </c>
      <c r="G49" s="3">
        <v>26.5</v>
      </c>
      <c r="H49" s="3">
        <v>31.8</v>
      </c>
      <c r="I49" s="3">
        <v>42.4</v>
      </c>
      <c r="J49" s="3">
        <f>I49+H49+G49</f>
        <v>100.7</v>
      </c>
      <c r="K49" s="49"/>
    </row>
    <row r="50" spans="1:12" ht="18.75" customHeight="1" x14ac:dyDescent="0.25">
      <c r="A50" s="51"/>
      <c r="B50" s="48"/>
      <c r="C50" s="49"/>
      <c r="D50" s="50"/>
      <c r="E50" s="50"/>
      <c r="F50" s="29" t="s">
        <v>44</v>
      </c>
      <c r="G50" s="3">
        <v>7.5</v>
      </c>
      <c r="H50" s="3">
        <v>9</v>
      </c>
      <c r="I50" s="3">
        <v>12</v>
      </c>
      <c r="J50" s="3">
        <f>I50+H50+G50</f>
        <v>28.5</v>
      </c>
      <c r="K50" s="49"/>
    </row>
    <row r="51" spans="1:12" ht="25.5" customHeight="1" x14ac:dyDescent="0.25">
      <c r="A51" s="51"/>
      <c r="B51" s="48"/>
      <c r="C51" s="49"/>
      <c r="D51" s="50"/>
      <c r="E51" s="50"/>
      <c r="F51" s="9" t="s">
        <v>45</v>
      </c>
      <c r="G51" s="4">
        <f>SUM(G47:G50)</f>
        <v>545.5</v>
      </c>
      <c r="H51" s="4">
        <f>SUM(H47:H50)</f>
        <v>654.59999999999991</v>
      </c>
      <c r="I51" s="4">
        <f>SUM(I47:I50)</f>
        <v>872.8</v>
      </c>
      <c r="J51" s="4">
        <f>SUM(J47:J50)</f>
        <v>2072.9</v>
      </c>
      <c r="K51" s="49"/>
    </row>
    <row r="52" spans="1:12" ht="43.5" customHeight="1" x14ac:dyDescent="0.25">
      <c r="A52" s="47">
        <v>8</v>
      </c>
      <c r="B52" s="49" t="s">
        <v>64</v>
      </c>
      <c r="C52" s="49" t="s">
        <v>65</v>
      </c>
      <c r="D52" s="50" t="s">
        <v>14</v>
      </c>
      <c r="E52" s="50" t="s">
        <v>106</v>
      </c>
      <c r="F52" s="29" t="s">
        <v>27</v>
      </c>
      <c r="G52" s="19">
        <v>3500</v>
      </c>
      <c r="H52" s="19">
        <v>4000</v>
      </c>
      <c r="I52" s="19">
        <v>4500</v>
      </c>
      <c r="J52" s="3">
        <f>I52+H52+G52</f>
        <v>12000</v>
      </c>
      <c r="K52" s="49" t="s">
        <v>66</v>
      </c>
      <c r="L52" s="11"/>
    </row>
    <row r="53" spans="1:12" ht="14.25" customHeight="1" x14ac:dyDescent="0.25">
      <c r="A53" s="47"/>
      <c r="B53" s="49"/>
      <c r="C53" s="49"/>
      <c r="D53" s="50"/>
      <c r="E53" s="50"/>
      <c r="F53" s="29" t="s">
        <v>42</v>
      </c>
      <c r="G53" s="3">
        <v>135.33000000000001</v>
      </c>
      <c r="H53" s="3">
        <v>154.66</v>
      </c>
      <c r="I53" s="3">
        <v>173.99</v>
      </c>
      <c r="J53" s="3">
        <f>I53+H53+G53</f>
        <v>463.98</v>
      </c>
      <c r="K53" s="49"/>
    </row>
    <row r="54" spans="1:12" ht="14.25" customHeight="1" x14ac:dyDescent="0.25">
      <c r="A54" s="47"/>
      <c r="B54" s="49"/>
      <c r="C54" s="49"/>
      <c r="D54" s="50"/>
      <c r="E54" s="50"/>
      <c r="F54" s="29" t="s">
        <v>43</v>
      </c>
      <c r="G54" s="3">
        <v>67.66</v>
      </c>
      <c r="H54" s="3">
        <v>77.319999999999993</v>
      </c>
      <c r="I54" s="3">
        <v>86.99</v>
      </c>
      <c r="J54" s="3">
        <f>I54+H54+G54</f>
        <v>231.97</v>
      </c>
      <c r="K54" s="49"/>
    </row>
    <row r="55" spans="1:12" ht="14.25" customHeight="1" x14ac:dyDescent="0.25">
      <c r="A55" s="47"/>
      <c r="B55" s="49"/>
      <c r="C55" s="49"/>
      <c r="D55" s="50"/>
      <c r="E55" s="50"/>
      <c r="F55" s="29" t="s">
        <v>44</v>
      </c>
      <c r="G55" s="3">
        <v>174.83</v>
      </c>
      <c r="H55" s="3">
        <v>199.8</v>
      </c>
      <c r="I55" s="3">
        <v>224.78</v>
      </c>
      <c r="J55" s="3">
        <f>I55+H55+G55</f>
        <v>599.41000000000008</v>
      </c>
      <c r="K55" s="49"/>
    </row>
    <row r="56" spans="1:12" ht="47.25" customHeight="1" x14ac:dyDescent="0.25">
      <c r="A56" s="47"/>
      <c r="B56" s="49"/>
      <c r="C56" s="49"/>
      <c r="D56" s="50"/>
      <c r="E56" s="50"/>
      <c r="F56" s="9" t="s">
        <v>45</v>
      </c>
      <c r="G56" s="4">
        <f>SUM(G52:G55)</f>
        <v>3877.8199999999997</v>
      </c>
      <c r="H56" s="4">
        <f>SUM(H52:H55)</f>
        <v>4431.78</v>
      </c>
      <c r="I56" s="4">
        <f>SUM(I52:I55)</f>
        <v>4985.7599999999993</v>
      </c>
      <c r="J56" s="4">
        <f>SUM(J52:J55)</f>
        <v>13295.359999999999</v>
      </c>
      <c r="K56" s="49"/>
    </row>
    <row r="57" spans="1:12" ht="46.5" customHeight="1" x14ac:dyDescent="0.25">
      <c r="A57" s="58">
        <v>9</v>
      </c>
      <c r="B57" s="55" t="s">
        <v>67</v>
      </c>
      <c r="C57" s="55" t="s">
        <v>68</v>
      </c>
      <c r="D57" s="55" t="s">
        <v>14</v>
      </c>
      <c r="E57" s="55" t="s">
        <v>105</v>
      </c>
      <c r="F57" s="29" t="s">
        <v>69</v>
      </c>
      <c r="G57" s="3">
        <v>7400</v>
      </c>
      <c r="H57" s="3" t="s">
        <v>17</v>
      </c>
      <c r="I57" s="3" t="s">
        <v>17</v>
      </c>
      <c r="J57" s="4">
        <v>7400</v>
      </c>
      <c r="K57" s="49" t="s">
        <v>70</v>
      </c>
    </row>
    <row r="58" spans="1:12" ht="122.25" customHeight="1" x14ac:dyDescent="0.25">
      <c r="A58" s="59"/>
      <c r="B58" s="56"/>
      <c r="C58" s="56"/>
      <c r="D58" s="56"/>
      <c r="E58" s="56"/>
      <c r="F58" s="29" t="s">
        <v>27</v>
      </c>
      <c r="G58" s="3">
        <v>100</v>
      </c>
      <c r="H58" s="3" t="s">
        <v>17</v>
      </c>
      <c r="I58" s="3" t="s">
        <v>17</v>
      </c>
      <c r="J58" s="4">
        <v>100</v>
      </c>
      <c r="K58" s="49"/>
    </row>
    <row r="59" spans="1:12" ht="35.25" customHeight="1" x14ac:dyDescent="0.25">
      <c r="A59" s="60"/>
      <c r="B59" s="57"/>
      <c r="C59" s="57"/>
      <c r="D59" s="57"/>
      <c r="E59" s="57"/>
      <c r="F59" s="9" t="s">
        <v>45</v>
      </c>
      <c r="G59" s="4">
        <v>7500</v>
      </c>
      <c r="H59" s="4" t="s">
        <v>17</v>
      </c>
      <c r="I59" s="4" t="s">
        <v>17</v>
      </c>
      <c r="J59" s="4">
        <f>J57+J58</f>
        <v>7500</v>
      </c>
      <c r="K59" s="29"/>
    </row>
    <row r="60" spans="1:12" ht="53.25" customHeight="1" x14ac:dyDescent="0.25">
      <c r="A60" s="47">
        <v>10</v>
      </c>
      <c r="B60" s="49" t="s">
        <v>71</v>
      </c>
      <c r="C60" s="49" t="s">
        <v>72</v>
      </c>
      <c r="D60" s="50">
        <v>2022</v>
      </c>
      <c r="E60" s="49" t="s">
        <v>73</v>
      </c>
      <c r="F60" s="29" t="s">
        <v>69</v>
      </c>
      <c r="G60" s="3">
        <v>21000</v>
      </c>
      <c r="H60" s="3" t="s">
        <v>17</v>
      </c>
      <c r="I60" s="3" t="s">
        <v>17</v>
      </c>
      <c r="J60" s="4">
        <v>21000</v>
      </c>
      <c r="K60" s="49" t="s">
        <v>74</v>
      </c>
    </row>
    <row r="61" spans="1:12" ht="139.5" customHeight="1" x14ac:dyDescent="0.25">
      <c r="A61" s="47"/>
      <c r="B61" s="49"/>
      <c r="C61" s="49"/>
      <c r="D61" s="50"/>
      <c r="E61" s="49"/>
      <c r="F61" s="29" t="s">
        <v>27</v>
      </c>
      <c r="G61" s="3">
        <v>21000</v>
      </c>
      <c r="H61" s="3" t="s">
        <v>17</v>
      </c>
      <c r="I61" s="3" t="s">
        <v>17</v>
      </c>
      <c r="J61" s="4">
        <v>21000</v>
      </c>
      <c r="K61" s="49"/>
      <c r="L61" s="11"/>
    </row>
    <row r="62" spans="1:12" ht="37.5" customHeight="1" x14ac:dyDescent="0.25">
      <c r="A62" s="47"/>
      <c r="B62" s="49"/>
      <c r="C62" s="49"/>
      <c r="D62" s="50"/>
      <c r="E62" s="49"/>
      <c r="F62" s="9" t="s">
        <v>45</v>
      </c>
      <c r="G62" s="4">
        <v>42000</v>
      </c>
      <c r="H62" s="3" t="s">
        <v>17</v>
      </c>
      <c r="I62" s="3" t="s">
        <v>17</v>
      </c>
      <c r="J62" s="4">
        <v>42000</v>
      </c>
      <c r="K62" s="29"/>
      <c r="L62" s="11"/>
    </row>
    <row r="63" spans="1:12" ht="112.5" customHeight="1" x14ac:dyDescent="0.25">
      <c r="A63" s="37">
        <v>11</v>
      </c>
      <c r="B63" s="29" t="s">
        <v>67</v>
      </c>
      <c r="C63" s="29" t="s">
        <v>75</v>
      </c>
      <c r="D63" s="30">
        <v>2022</v>
      </c>
      <c r="E63" s="30" t="s">
        <v>104</v>
      </c>
      <c r="F63" s="29" t="s">
        <v>27</v>
      </c>
      <c r="G63" s="4">
        <v>2000</v>
      </c>
      <c r="H63" s="3" t="s">
        <v>17</v>
      </c>
      <c r="I63" s="3" t="s">
        <v>17</v>
      </c>
      <c r="J63" s="4">
        <v>2000</v>
      </c>
      <c r="K63" s="31" t="s">
        <v>76</v>
      </c>
      <c r="L63" s="11"/>
    </row>
    <row r="64" spans="1:12" ht="124.5" customHeight="1" x14ac:dyDescent="0.25">
      <c r="A64" s="37">
        <v>12</v>
      </c>
      <c r="B64" s="29" t="s">
        <v>36</v>
      </c>
      <c r="C64" s="29" t="s">
        <v>77</v>
      </c>
      <c r="D64" s="30">
        <v>2022</v>
      </c>
      <c r="E64" s="30" t="s">
        <v>104</v>
      </c>
      <c r="F64" s="29" t="s">
        <v>27</v>
      </c>
      <c r="G64" s="4">
        <v>100</v>
      </c>
      <c r="H64" s="3" t="s">
        <v>17</v>
      </c>
      <c r="I64" s="3" t="s">
        <v>17</v>
      </c>
      <c r="J64" s="4">
        <v>100</v>
      </c>
      <c r="K64" s="28" t="s">
        <v>78</v>
      </c>
      <c r="L64" s="11"/>
    </row>
    <row r="65" spans="1:16" ht="78.75" customHeight="1" x14ac:dyDescent="0.25">
      <c r="A65" s="37">
        <v>13</v>
      </c>
      <c r="B65" s="32" t="s">
        <v>79</v>
      </c>
      <c r="C65" s="32" t="s">
        <v>94</v>
      </c>
      <c r="D65" s="34" t="s">
        <v>121</v>
      </c>
      <c r="E65" s="22" t="s">
        <v>103</v>
      </c>
      <c r="F65" s="29" t="s">
        <v>27</v>
      </c>
      <c r="G65" s="4">
        <v>10695.8</v>
      </c>
      <c r="H65" s="4">
        <f>7000-120+100</f>
        <v>6980</v>
      </c>
      <c r="I65" s="4">
        <v>2500</v>
      </c>
      <c r="J65" s="4">
        <f>G65+H65+I65</f>
        <v>20175.8</v>
      </c>
      <c r="K65" s="31" t="s">
        <v>80</v>
      </c>
      <c r="L65" s="11"/>
    </row>
    <row r="66" spans="1:16" ht="115.5" customHeight="1" x14ac:dyDescent="0.25">
      <c r="A66" s="37">
        <v>14</v>
      </c>
      <c r="B66" s="55" t="s">
        <v>81</v>
      </c>
      <c r="C66" s="29" t="s">
        <v>82</v>
      </c>
      <c r="D66" s="30">
        <v>2022</v>
      </c>
      <c r="E66" s="30" t="s">
        <v>103</v>
      </c>
      <c r="F66" s="29" t="s">
        <v>27</v>
      </c>
      <c r="G66" s="4">
        <v>77.599999999999994</v>
      </c>
      <c r="H66" s="3" t="s">
        <v>17</v>
      </c>
      <c r="I66" s="3" t="s">
        <v>17</v>
      </c>
      <c r="J66" s="4">
        <v>77.599999999999994</v>
      </c>
      <c r="K66" s="31" t="s">
        <v>83</v>
      </c>
      <c r="L66" s="11"/>
      <c r="P66" s="1">
        <v>23.5</v>
      </c>
    </row>
    <row r="67" spans="1:16" ht="161.25" customHeight="1" x14ac:dyDescent="0.25">
      <c r="A67" s="37">
        <v>15</v>
      </c>
      <c r="B67" s="57"/>
      <c r="C67" s="32" t="s">
        <v>84</v>
      </c>
      <c r="D67" s="30">
        <v>2022</v>
      </c>
      <c r="E67" s="30" t="s">
        <v>103</v>
      </c>
      <c r="F67" s="29" t="s">
        <v>27</v>
      </c>
      <c r="G67" s="4">
        <v>232.5</v>
      </c>
      <c r="H67" s="3" t="s">
        <v>17</v>
      </c>
      <c r="I67" s="3" t="s">
        <v>17</v>
      </c>
      <c r="J67" s="4">
        <v>232.5</v>
      </c>
      <c r="K67" s="29" t="s">
        <v>85</v>
      </c>
      <c r="L67" s="11"/>
    </row>
    <row r="68" spans="1:16" ht="154.5" customHeight="1" x14ac:dyDescent="0.25">
      <c r="A68" s="37">
        <v>16</v>
      </c>
      <c r="B68" s="55" t="s">
        <v>81</v>
      </c>
      <c r="C68" s="32" t="s">
        <v>95</v>
      </c>
      <c r="D68" s="30">
        <v>2022</v>
      </c>
      <c r="E68" s="30" t="s">
        <v>103</v>
      </c>
      <c r="F68" s="29" t="s">
        <v>27</v>
      </c>
      <c r="G68" s="4">
        <v>200</v>
      </c>
      <c r="H68" s="3" t="s">
        <v>17</v>
      </c>
      <c r="I68" s="3" t="s">
        <v>17</v>
      </c>
      <c r="J68" s="4">
        <v>200</v>
      </c>
      <c r="K68" s="31" t="s">
        <v>96</v>
      </c>
      <c r="L68" s="11"/>
    </row>
    <row r="69" spans="1:16" ht="111.75" customHeight="1" x14ac:dyDescent="0.25">
      <c r="A69" s="58">
        <v>17</v>
      </c>
      <c r="B69" s="56"/>
      <c r="C69" s="53" t="s">
        <v>97</v>
      </c>
      <c r="D69" s="55">
        <v>2022</v>
      </c>
      <c r="E69" s="55" t="s">
        <v>103</v>
      </c>
      <c r="F69" s="29" t="s">
        <v>99</v>
      </c>
      <c r="G69" s="2">
        <v>1730.2639999999999</v>
      </c>
      <c r="H69" s="3" t="s">
        <v>17</v>
      </c>
      <c r="I69" s="3" t="s">
        <v>17</v>
      </c>
      <c r="J69" s="2">
        <v>1730.2639999999999</v>
      </c>
      <c r="K69" s="53" t="s">
        <v>98</v>
      </c>
      <c r="L69" s="11"/>
    </row>
    <row r="70" spans="1:16" ht="102.75" customHeight="1" x14ac:dyDescent="0.25">
      <c r="A70" s="60"/>
      <c r="B70" s="56"/>
      <c r="C70" s="54"/>
      <c r="D70" s="57"/>
      <c r="E70" s="57"/>
      <c r="F70" s="29" t="s">
        <v>27</v>
      </c>
      <c r="G70" s="4">
        <v>80000</v>
      </c>
      <c r="H70" s="3" t="s">
        <v>17</v>
      </c>
      <c r="I70" s="3" t="s">
        <v>17</v>
      </c>
      <c r="J70" s="4">
        <v>80000</v>
      </c>
      <c r="K70" s="54"/>
      <c r="L70" s="11"/>
    </row>
    <row r="71" spans="1:16" ht="300" customHeight="1" x14ac:dyDescent="0.25">
      <c r="A71" s="37">
        <v>18</v>
      </c>
      <c r="B71" s="34"/>
      <c r="C71" s="25" t="s">
        <v>100</v>
      </c>
      <c r="D71" s="34">
        <v>2022</v>
      </c>
      <c r="E71" s="34" t="s">
        <v>103</v>
      </c>
      <c r="F71" s="31" t="s">
        <v>69</v>
      </c>
      <c r="G71" s="7">
        <v>16178.338</v>
      </c>
      <c r="H71" s="8" t="s">
        <v>17</v>
      </c>
      <c r="I71" s="8" t="s">
        <v>17</v>
      </c>
      <c r="J71" s="7">
        <v>16178.338</v>
      </c>
      <c r="K71" s="5" t="s">
        <v>102</v>
      </c>
      <c r="L71" s="11"/>
    </row>
    <row r="72" spans="1:16" ht="46.5" customHeight="1" x14ac:dyDescent="0.25">
      <c r="A72" s="27">
        <v>19</v>
      </c>
      <c r="B72" s="35"/>
      <c r="C72" s="29" t="s">
        <v>108</v>
      </c>
      <c r="D72" s="30" t="s">
        <v>122</v>
      </c>
      <c r="E72" s="33" t="s">
        <v>103</v>
      </c>
      <c r="F72" s="29" t="s">
        <v>27</v>
      </c>
      <c r="G72" s="2" t="s">
        <v>17</v>
      </c>
      <c r="H72" s="4">
        <v>20</v>
      </c>
      <c r="I72" s="4">
        <v>30</v>
      </c>
      <c r="J72" s="4">
        <f>H72+I72</f>
        <v>50</v>
      </c>
      <c r="K72" s="29" t="s">
        <v>111</v>
      </c>
      <c r="L72" s="11"/>
    </row>
    <row r="73" spans="1:16" ht="74.25" customHeight="1" x14ac:dyDescent="0.25">
      <c r="A73" s="27">
        <v>20</v>
      </c>
      <c r="B73" s="30" t="s">
        <v>109</v>
      </c>
      <c r="C73" s="29" t="s">
        <v>110</v>
      </c>
      <c r="D73" s="33" t="s">
        <v>122</v>
      </c>
      <c r="E73" s="33" t="s">
        <v>103</v>
      </c>
      <c r="F73" s="29" t="s">
        <v>27</v>
      </c>
      <c r="G73" s="2" t="s">
        <v>17</v>
      </c>
      <c r="H73" s="4">
        <v>9000</v>
      </c>
      <c r="I73" s="4">
        <v>3000</v>
      </c>
      <c r="J73" s="4">
        <f>H73+I73</f>
        <v>12000</v>
      </c>
      <c r="K73" s="31" t="s">
        <v>112</v>
      </c>
      <c r="L73" s="11"/>
    </row>
    <row r="74" spans="1:16" ht="155.25" customHeight="1" x14ac:dyDescent="0.25">
      <c r="A74" s="27">
        <v>21</v>
      </c>
      <c r="B74" s="55" t="s">
        <v>117</v>
      </c>
      <c r="C74" s="29" t="s">
        <v>118</v>
      </c>
      <c r="D74" s="33" t="s">
        <v>122</v>
      </c>
      <c r="E74" s="33" t="s">
        <v>119</v>
      </c>
      <c r="F74" s="29" t="s">
        <v>27</v>
      </c>
      <c r="G74" s="2" t="s">
        <v>17</v>
      </c>
      <c r="H74" s="4">
        <v>400</v>
      </c>
      <c r="I74" s="4">
        <v>400</v>
      </c>
      <c r="J74" s="4">
        <f>H74+I74</f>
        <v>800</v>
      </c>
      <c r="K74" s="31" t="s">
        <v>118</v>
      </c>
      <c r="L74" s="11"/>
    </row>
    <row r="75" spans="1:16" ht="50.25" customHeight="1" x14ac:dyDescent="0.25">
      <c r="A75" s="27">
        <v>22</v>
      </c>
      <c r="B75" s="56"/>
      <c r="C75" s="29" t="s">
        <v>123</v>
      </c>
      <c r="D75" s="33">
        <v>2024</v>
      </c>
      <c r="E75" s="33" t="s">
        <v>103</v>
      </c>
      <c r="F75" s="29" t="s">
        <v>27</v>
      </c>
      <c r="G75" s="2" t="s">
        <v>17</v>
      </c>
      <c r="H75" s="2" t="s">
        <v>17</v>
      </c>
      <c r="I75" s="4">
        <v>45</v>
      </c>
      <c r="J75" s="4">
        <v>45</v>
      </c>
      <c r="K75" s="29" t="s">
        <v>123</v>
      </c>
      <c r="L75" s="11"/>
    </row>
    <row r="76" spans="1:16" ht="50.25" customHeight="1" x14ac:dyDescent="0.25">
      <c r="A76" s="27">
        <v>23</v>
      </c>
      <c r="B76" s="57"/>
      <c r="C76" s="29" t="s">
        <v>124</v>
      </c>
      <c r="D76" s="33">
        <v>2023</v>
      </c>
      <c r="E76" s="33" t="s">
        <v>103</v>
      </c>
      <c r="F76" s="29" t="s">
        <v>27</v>
      </c>
      <c r="G76" s="2" t="s">
        <v>17</v>
      </c>
      <c r="H76" s="4">
        <v>20</v>
      </c>
      <c r="I76" s="4">
        <v>140</v>
      </c>
      <c r="J76" s="4">
        <f>H76+I76</f>
        <v>160</v>
      </c>
      <c r="K76" s="31"/>
      <c r="L76" s="11"/>
    </row>
    <row r="77" spans="1:16" ht="25.5" customHeight="1" x14ac:dyDescent="0.25">
      <c r="A77" s="26"/>
      <c r="B77" s="61" t="s">
        <v>86</v>
      </c>
      <c r="C77" s="61"/>
      <c r="D77" s="33"/>
      <c r="E77" s="6"/>
      <c r="F77" s="29"/>
      <c r="G77" s="2">
        <f>G78+G80+G81+G79</f>
        <v>182475.522</v>
      </c>
      <c r="H77" s="4">
        <f>H78+H80+H81+H79</f>
        <v>40526.03</v>
      </c>
      <c r="I77" s="4">
        <f t="shared" ref="I77" si="1">I78+I80+I81+I79</f>
        <v>33047.910000000003</v>
      </c>
      <c r="J77" s="2">
        <f>J78+J79+J80+J81</f>
        <v>256049.46200000003</v>
      </c>
      <c r="K77" s="31"/>
      <c r="L77" s="11"/>
    </row>
    <row r="78" spans="1:16" ht="18.75" customHeight="1" x14ac:dyDescent="0.25">
      <c r="A78" s="27"/>
      <c r="B78" s="62" t="s">
        <v>87</v>
      </c>
      <c r="C78" s="62"/>
      <c r="D78" s="33"/>
      <c r="E78" s="6"/>
      <c r="F78" s="29"/>
      <c r="G78" s="39">
        <f>G57+G60+G71</f>
        <v>44578.338000000003</v>
      </c>
      <c r="H78" s="3"/>
      <c r="I78" s="3"/>
      <c r="J78" s="2">
        <f>G78+H78+I78</f>
        <v>44578.338000000003</v>
      </c>
      <c r="K78" s="31"/>
      <c r="L78" s="11"/>
    </row>
    <row r="79" spans="1:16" ht="18.75" customHeight="1" x14ac:dyDescent="0.25">
      <c r="A79" s="27"/>
      <c r="B79" s="62" t="s">
        <v>88</v>
      </c>
      <c r="C79" s="62"/>
      <c r="D79" s="33"/>
      <c r="E79" s="6"/>
      <c r="F79" s="29"/>
      <c r="G79" s="2">
        <f>G69</f>
        <v>1730.2639999999999</v>
      </c>
      <c r="H79" s="40"/>
      <c r="I79" s="40"/>
      <c r="J79" s="2">
        <f>G79+H79+I79</f>
        <v>1730.2639999999999</v>
      </c>
      <c r="K79" s="31"/>
      <c r="L79" s="11"/>
    </row>
    <row r="80" spans="1:16" ht="29.25" customHeight="1" x14ac:dyDescent="0.25">
      <c r="A80" s="27"/>
      <c r="B80" s="62" t="s">
        <v>89</v>
      </c>
      <c r="C80" s="62"/>
      <c r="D80" s="33"/>
      <c r="E80" s="6"/>
      <c r="F80" s="29"/>
      <c r="G80" s="3">
        <f>G70+G68+G67+G66+G65+G64+G63+G61+G58+G52+G47+G42+G37+G32+G27+G22+G16+G15+G14+G13</f>
        <v>134405.90000000002</v>
      </c>
      <c r="H80" s="3">
        <f>H65+H52+H47+H42+H37+H32+H27+H22+H16+H15+H14+H13+H72+H73+H74+H76</f>
        <v>38570</v>
      </c>
      <c r="I80" s="3">
        <f>I65+I52+I47+I42+I37+I32+I27+I22+I16+I15+I14+I13+I72+I73+I74+I75+I76</f>
        <v>30865</v>
      </c>
      <c r="J80" s="4">
        <f>G80+H80+I80</f>
        <v>203840.90000000002</v>
      </c>
      <c r="K80" s="31"/>
      <c r="L80" s="11"/>
    </row>
    <row r="81" spans="1:12" ht="19.5" customHeight="1" x14ac:dyDescent="0.25">
      <c r="A81" s="27"/>
      <c r="B81" s="62" t="s">
        <v>90</v>
      </c>
      <c r="C81" s="62"/>
      <c r="D81" s="33"/>
      <c r="E81" s="6"/>
      <c r="F81" s="29"/>
      <c r="G81" s="3">
        <f>G82+G83+G84</f>
        <v>1761.02</v>
      </c>
      <c r="H81" s="3">
        <f>H82+H83+H84</f>
        <v>1956.03</v>
      </c>
      <c r="I81" s="3">
        <f>I82+I83+I84</f>
        <v>2182.91</v>
      </c>
      <c r="J81" s="4">
        <f>J82+J83+J84</f>
        <v>5899.96</v>
      </c>
      <c r="K81" s="31"/>
      <c r="L81" s="11"/>
    </row>
    <row r="82" spans="1:12" ht="18" customHeight="1" x14ac:dyDescent="0.25">
      <c r="A82" s="27"/>
      <c r="B82" s="62" t="s">
        <v>91</v>
      </c>
      <c r="C82" s="62"/>
      <c r="D82" s="33"/>
      <c r="E82" s="6"/>
      <c r="F82" s="29"/>
      <c r="G82" s="3">
        <f t="shared" ref="G82:J83" si="2">G18+G53</f>
        <v>484.93000000000006</v>
      </c>
      <c r="H82" s="3">
        <f t="shared" si="2"/>
        <v>539.91</v>
      </c>
      <c r="I82" s="3">
        <f t="shared" si="2"/>
        <v>602.94000000000005</v>
      </c>
      <c r="J82" s="4">
        <f t="shared" si="2"/>
        <v>1627.7800000000002</v>
      </c>
      <c r="K82" s="31"/>
      <c r="L82" s="11"/>
    </row>
    <row r="83" spans="1:12" ht="18" customHeight="1" x14ac:dyDescent="0.25">
      <c r="A83" s="27"/>
      <c r="B83" s="62" t="s">
        <v>92</v>
      </c>
      <c r="C83" s="62"/>
      <c r="D83" s="33"/>
      <c r="E83" s="6"/>
      <c r="F83" s="29"/>
      <c r="G83" s="3">
        <f t="shared" si="2"/>
        <v>873.26</v>
      </c>
      <c r="H83" s="3">
        <f t="shared" si="2"/>
        <v>965.06999999999994</v>
      </c>
      <c r="I83" s="3">
        <f t="shared" si="2"/>
        <v>1075.44</v>
      </c>
      <c r="J83" s="4">
        <f t="shared" si="2"/>
        <v>2913.77</v>
      </c>
      <c r="K83" s="31"/>
      <c r="L83" s="11"/>
    </row>
    <row r="84" spans="1:12" ht="19.5" customHeight="1" x14ac:dyDescent="0.25">
      <c r="A84" s="27"/>
      <c r="B84" s="62" t="s">
        <v>93</v>
      </c>
      <c r="C84" s="62"/>
      <c r="D84" s="33"/>
      <c r="E84" s="6"/>
      <c r="F84" s="29"/>
      <c r="G84" s="3">
        <f>G20+G55</f>
        <v>402.83000000000004</v>
      </c>
      <c r="H84" s="3">
        <f>H20+H55</f>
        <v>451.05</v>
      </c>
      <c r="I84" s="3">
        <f>I55+I20</f>
        <v>504.53</v>
      </c>
      <c r="J84" s="4">
        <f>J55+J20</f>
        <v>1358.41</v>
      </c>
      <c r="K84" s="31"/>
      <c r="L84" s="11"/>
    </row>
    <row r="85" spans="1:12" ht="53.25" customHeight="1" x14ac:dyDescent="0.25">
      <c r="A85" s="63" t="s">
        <v>113</v>
      </c>
      <c r="B85" s="63"/>
      <c r="C85" s="63"/>
      <c r="D85" s="63"/>
      <c r="E85" s="63"/>
      <c r="F85" s="63"/>
      <c r="G85" s="63"/>
      <c r="H85" s="63"/>
      <c r="I85" s="63"/>
      <c r="J85" s="63"/>
      <c r="K85" s="63"/>
    </row>
    <row r="86" spans="1:12" ht="42" customHeight="1" x14ac:dyDescent="0.3">
      <c r="A86" s="52" t="s">
        <v>120</v>
      </c>
      <c r="B86" s="52"/>
      <c r="C86" s="52"/>
      <c r="D86" s="52"/>
      <c r="E86" s="52"/>
      <c r="F86" s="52"/>
      <c r="G86" s="23"/>
      <c r="H86" s="24"/>
      <c r="J86" s="52" t="s">
        <v>101</v>
      </c>
      <c r="K86" s="52"/>
    </row>
    <row r="87" spans="1:12" ht="54" customHeight="1" x14ac:dyDescent="0.3">
      <c r="A87" s="52" t="s">
        <v>126</v>
      </c>
      <c r="B87" s="52"/>
      <c r="C87" s="52"/>
      <c r="D87" s="52"/>
      <c r="E87" s="52"/>
      <c r="F87" s="52"/>
      <c r="G87" s="23"/>
      <c r="H87" s="24"/>
      <c r="J87" s="52" t="s">
        <v>125</v>
      </c>
      <c r="K87" s="52"/>
    </row>
  </sheetData>
  <mergeCells count="78">
    <mergeCell ref="D69:D70"/>
    <mergeCell ref="E69:E70"/>
    <mergeCell ref="K69:K70"/>
    <mergeCell ref="A85:K85"/>
    <mergeCell ref="A86:F86"/>
    <mergeCell ref="B80:C80"/>
    <mergeCell ref="B81:C81"/>
    <mergeCell ref="B82:C82"/>
    <mergeCell ref="B83:C83"/>
    <mergeCell ref="B84:C84"/>
    <mergeCell ref="A69:A70"/>
    <mergeCell ref="B74:B76"/>
    <mergeCell ref="B66:B67"/>
    <mergeCell ref="B68:B70"/>
    <mergeCell ref="B77:C77"/>
    <mergeCell ref="B78:C78"/>
    <mergeCell ref="B79:C79"/>
    <mergeCell ref="J87:K87"/>
    <mergeCell ref="J86:K86"/>
    <mergeCell ref="C69:C70"/>
    <mergeCell ref="K57:K58"/>
    <mergeCell ref="A60:A62"/>
    <mergeCell ref="B60:B62"/>
    <mergeCell ref="C60:C62"/>
    <mergeCell ref="D60:D62"/>
    <mergeCell ref="E60:E62"/>
    <mergeCell ref="K60:K61"/>
    <mergeCell ref="E57:E59"/>
    <mergeCell ref="A57:A59"/>
    <mergeCell ref="B57:B59"/>
    <mergeCell ref="C57:C59"/>
    <mergeCell ref="D57:D59"/>
    <mergeCell ref="A87:F87"/>
    <mergeCell ref="A47:A51"/>
    <mergeCell ref="C47:C51"/>
    <mergeCell ref="K47:K51"/>
    <mergeCell ref="A52:A56"/>
    <mergeCell ref="B52:B56"/>
    <mergeCell ref="C52:C56"/>
    <mergeCell ref="D52:D56"/>
    <mergeCell ref="E52:E56"/>
    <mergeCell ref="K52:K56"/>
    <mergeCell ref="A37:A41"/>
    <mergeCell ref="C37:C41"/>
    <mergeCell ref="K37:K41"/>
    <mergeCell ref="A42:A46"/>
    <mergeCell ref="C42:C46"/>
    <mergeCell ref="K42:K46"/>
    <mergeCell ref="A10:K10"/>
    <mergeCell ref="A17:A21"/>
    <mergeCell ref="B17:B51"/>
    <mergeCell ref="C17:C21"/>
    <mergeCell ref="D17:D51"/>
    <mergeCell ref="E17:E51"/>
    <mergeCell ref="K17:K21"/>
    <mergeCell ref="A22:A26"/>
    <mergeCell ref="C22:C26"/>
    <mergeCell ref="K22:K26"/>
    <mergeCell ref="A27:A31"/>
    <mergeCell ref="C27:C31"/>
    <mergeCell ref="K27:K31"/>
    <mergeCell ref="A32:A36"/>
    <mergeCell ref="C32:C36"/>
    <mergeCell ref="K32:K36"/>
    <mergeCell ref="H2:K2"/>
    <mergeCell ref="A3:K3"/>
    <mergeCell ref="A5:A8"/>
    <mergeCell ref="B5:B8"/>
    <mergeCell ref="C5:C8"/>
    <mergeCell ref="D5:D8"/>
    <mergeCell ref="E5:E8"/>
    <mergeCell ref="F5:F8"/>
    <mergeCell ref="G5:J5"/>
    <mergeCell ref="K5:K8"/>
    <mergeCell ref="G6:G7"/>
    <mergeCell ref="H6:H7"/>
    <mergeCell ref="I6:I7"/>
    <mergeCell ref="J6:J7"/>
  </mergeCells>
  <printOptions horizontalCentered="1"/>
  <pageMargins left="0.39370078740157483" right="0.39370078740157483" top="1.1811023622047245" bottom="0.39370078740157483" header="0.19685039370078741" footer="0.51181102362204722"/>
  <pageSetup paperSize="9" scale="55" firstPageNumber="0" fitToHeight="6" orientation="landscape" r:id="rId1"/>
  <headerFooter differentFirst="1" alignWithMargins="0">
    <oddHeader>&amp;C&amp;P&amp;R&amp;"Times New Roman,Звичайний"Продовження додатка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95" zoomScaleNormal="95"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alex</cp:lastModifiedBy>
  <cp:revision>8</cp:revision>
  <cp:lastPrinted>2023-10-17T11:07:20Z</cp:lastPrinted>
  <dcterms:created xsi:type="dcterms:W3CDTF">2017-03-12T14:56:39Z</dcterms:created>
  <dcterms:modified xsi:type="dcterms:W3CDTF">2023-12-24T09:20:32Z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